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6_LAZIO CINE INTER. ATTRAZIONE PROD CINE 2016\00_ DOC_UFF_BANDO\03_MODULISTICA\rendicontazione I FIN\Allegati\"/>
    </mc:Choice>
  </mc:AlternateContent>
  <bookViews>
    <workbookView xWindow="0" yWindow="0" windowWidth="21600" windowHeight="9135"/>
  </bookViews>
  <sheets>
    <sheet name="Riepilogo" sheetId="2" r:id="rId1"/>
    <sheet name="Soggetto e Sceneggiatura" sheetId="3" r:id="rId2"/>
    <sheet name="Direzione" sheetId="5" r:id="rId3"/>
    <sheet name="Attori Principali" sheetId="6" r:id="rId4"/>
    <sheet name="Preorganizzaz. o Pre-produz." sheetId="7" r:id="rId5"/>
    <sheet name="Produzione" sheetId="8" r:id="rId6"/>
    <sheet name="Regia" sheetId="10" r:id="rId7"/>
    <sheet name="Montaggio" sheetId="14" r:id="rId8"/>
    <sheet name="Personale Tecnico" sheetId="9" r:id="rId9"/>
    <sheet name="Teatri e Costruzioni" sheetId="4" r:id="rId10"/>
    <sheet name="Mezzi Tecnici" sheetId="17" r:id="rId11"/>
    <sheet name="Pellicole e lavorazioni" sheetId="21" r:id="rId12"/>
    <sheet name="Edizione" sheetId="22" r:id="rId13"/>
    <sheet name="Maestranze" sheetId="11" r:id="rId14"/>
    <sheet name="Personale Artistico" sheetId="12" r:id="rId15"/>
    <sheet name="Costumi" sheetId="13" r:id="rId16"/>
    <sheet name="Scenografia" sheetId="15" r:id="rId17"/>
    <sheet name="Interni dal vero" sheetId="16" r:id="rId18"/>
    <sheet name="Esterni" sheetId="18" r:id="rId19"/>
    <sheet name="Accessibilità" sheetId="19" r:id="rId20"/>
    <sheet name="Trasporti" sheetId="20" r:id="rId21"/>
    <sheet name="Musica" sheetId="23" r:id="rId22"/>
    <sheet name="Assic., Garanzie e altre spese" sheetId="24" r:id="rId23"/>
    <sheet name="categorie" sheetId="1" state="hidden" r:id="rId24"/>
  </sheets>
  <definedNames>
    <definedName name="_xlnm.Print_Area" localSheetId="19">Tabella1315161718[#All]</definedName>
    <definedName name="_xlnm.Print_Area" localSheetId="22">Tabella13151617181920212223[#All]</definedName>
    <definedName name="_xlnm.Print_Area" localSheetId="3">Tabella1345[#All]</definedName>
    <definedName name="_xlnm.Print_Area" localSheetId="15">Tabella1346789101112[#All]</definedName>
    <definedName name="_xlnm.Print_Area" localSheetId="2">Tabella134[#All]</definedName>
    <definedName name="_xlnm.Print_Area" localSheetId="12">Tabella1315161718192021[#All]</definedName>
    <definedName name="_xlnm.Print_Area" localSheetId="18">Tabella13151617[#All]</definedName>
    <definedName name="_xlnm.Print_Area" localSheetId="17">Tabella1315[#All]</definedName>
    <definedName name="_xlnm.Print_Area" localSheetId="13">Tabella134678910[#All]</definedName>
    <definedName name="_xlnm.Print_Area" localSheetId="10">Tabella131516[#All]</definedName>
    <definedName name="_xlnm.Print_Area" localSheetId="7">Tabella134678910111213[#All]</definedName>
    <definedName name="_xlnm.Print_Area" localSheetId="21">Tabella131516171819202122[#All]</definedName>
    <definedName name="_xlnm.Print_Area" localSheetId="11">Tabella13151617181920[#All]</definedName>
    <definedName name="_xlnm.Print_Area" localSheetId="14">Tabella13467891011[#All]</definedName>
    <definedName name="_xlnm.Print_Area" localSheetId="8">Tabella134678[#All]</definedName>
    <definedName name="_xlnm.Print_Area" localSheetId="4">Tabella1346[#All]</definedName>
    <definedName name="_xlnm.Print_Area" localSheetId="5">Tabella13467[#All]</definedName>
    <definedName name="_xlnm.Print_Area" localSheetId="6">Tabella1346789[#All]</definedName>
    <definedName name="_xlnm.Print_Area" localSheetId="16">Tabella13467891014[#All]</definedName>
    <definedName name="_xlnm.Print_Area" localSheetId="1">'Soggetto e Sceneggiatura'!$A$1:$Q$101</definedName>
    <definedName name="_xlnm.Print_Area" localSheetId="9">Tabella13[#All]</definedName>
    <definedName name="_xlnm.Print_Area" localSheetId="20">Tabella131516171819[#All]</definedName>
  </definedNames>
  <calcPr calcId="152511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8" l="1"/>
  <c r="P101" i="7"/>
  <c r="P101" i="6"/>
  <c r="P101" i="14"/>
  <c r="P101" i="3"/>
  <c r="Q101" i="3"/>
  <c r="P101" i="5"/>
  <c r="C43" i="2"/>
  <c r="C42" i="2"/>
  <c r="B42" i="2"/>
  <c r="Q101" i="6" l="1"/>
  <c r="E22" i="2" s="1"/>
  <c r="Q101" i="24"/>
  <c r="E41" i="2" s="1"/>
  <c r="P101" i="24"/>
  <c r="D41" i="2" s="1"/>
  <c r="Q101" i="23"/>
  <c r="E40" i="2" s="1"/>
  <c r="P101" i="23"/>
  <c r="D40" i="2" s="1"/>
  <c r="Q101" i="22"/>
  <c r="E31" i="2" s="1"/>
  <c r="P101" i="22"/>
  <c r="D31" i="2" s="1"/>
  <c r="Q101" i="21"/>
  <c r="E30" i="2" s="1"/>
  <c r="P101" i="21"/>
  <c r="D30" i="2" s="1"/>
  <c r="Q101" i="20"/>
  <c r="E39" i="2" s="1"/>
  <c r="P101" i="20"/>
  <c r="D39" i="2" s="1"/>
  <c r="Q101" i="19"/>
  <c r="E38" i="2" s="1"/>
  <c r="P101" i="19"/>
  <c r="D38" i="2" s="1"/>
  <c r="Q101" i="18"/>
  <c r="E37" i="2" s="1"/>
  <c r="P101" i="18"/>
  <c r="D37" i="2" s="1"/>
  <c r="Q101" i="17"/>
  <c r="E29" i="2" s="1"/>
  <c r="P101" i="17"/>
  <c r="D29" i="2" s="1"/>
  <c r="Q101" i="16"/>
  <c r="E36" i="2" s="1"/>
  <c r="P101" i="16"/>
  <c r="D36" i="2" s="1"/>
  <c r="Q101" i="4"/>
  <c r="E28" i="2" s="1"/>
  <c r="P101" i="4"/>
  <c r="D28" i="2" s="1"/>
  <c r="Q101" i="15"/>
  <c r="E35" i="2" s="1"/>
  <c r="P101" i="15"/>
  <c r="D35" i="2" s="1"/>
  <c r="Q101" i="13"/>
  <c r="E34" i="2" s="1"/>
  <c r="P101" i="13"/>
  <c r="D34" i="2" s="1"/>
  <c r="P101" i="11"/>
  <c r="D32" i="2" s="1"/>
  <c r="Q101" i="12"/>
  <c r="E33" i="2" s="1"/>
  <c r="P101" i="12"/>
  <c r="D33" i="2" s="1"/>
  <c r="Q101" i="11"/>
  <c r="E32" i="2" s="1"/>
  <c r="Q101" i="9"/>
  <c r="E27" i="2" s="1"/>
  <c r="Q101" i="14"/>
  <c r="E26" i="2" s="1"/>
  <c r="D26" i="2"/>
  <c r="Q101" i="10"/>
  <c r="E25" i="2" s="1"/>
  <c r="P101" i="10"/>
  <c r="D25" i="2" s="1"/>
  <c r="Q101" i="8"/>
  <c r="E24" i="2" s="1"/>
  <c r="D24" i="2"/>
  <c r="Q101" i="7"/>
  <c r="E23" i="2" s="1"/>
  <c r="D23" i="2"/>
  <c r="D22" i="2"/>
  <c r="Q101" i="5"/>
  <c r="E21" i="2" s="1"/>
  <c r="D21" i="2"/>
  <c r="E20" i="2"/>
  <c r="D20" i="2"/>
  <c r="D42" i="2" s="1"/>
  <c r="P101" i="9"/>
  <c r="D27" i="2" s="1"/>
  <c r="C44" i="2"/>
  <c r="B43" i="2"/>
  <c r="B44" i="2" s="1"/>
  <c r="E43" i="2" l="1"/>
  <c r="D43" i="2"/>
  <c r="D44" i="2" s="1"/>
  <c r="E42" i="2"/>
  <c r="E44" i="2" l="1"/>
</calcChain>
</file>

<file path=xl/sharedStrings.xml><?xml version="1.0" encoding="utf-8"?>
<sst xmlns="http://schemas.openxmlformats.org/spreadsheetml/2006/main" count="24253" uniqueCount="319">
  <si>
    <t>Natura Documento</t>
  </si>
  <si>
    <t>Sottovoce di spesa</t>
  </si>
  <si>
    <t>Iva</t>
  </si>
  <si>
    <t>Pagamento effettuato</t>
  </si>
  <si>
    <t>Data di pagamento</t>
  </si>
  <si>
    <t xml:space="preserve">Modalità di pagamento </t>
  </si>
  <si>
    <t>Descrizione Fattura</t>
  </si>
  <si>
    <t>Fornitore/Dipendente</t>
  </si>
  <si>
    <t>Num. Doc.</t>
  </si>
  <si>
    <t>Fattura</t>
  </si>
  <si>
    <t>Ricevuta</t>
  </si>
  <si>
    <t>BP</t>
  </si>
  <si>
    <t>Altro</t>
  </si>
  <si>
    <t>Bonifico Bancario</t>
  </si>
  <si>
    <t>Ri.Ba.</t>
  </si>
  <si>
    <t>Ass. Circ. Non Trasf.</t>
  </si>
  <si>
    <t>Bollettino Postale</t>
  </si>
  <si>
    <t>Vaglia Postale</t>
  </si>
  <si>
    <t>Bancomat</t>
  </si>
  <si>
    <t>Carta Credito</t>
  </si>
  <si>
    <t>CUP</t>
  </si>
  <si>
    <t>Soggetto e Sceneggiatura</t>
  </si>
  <si>
    <t>Direzione</t>
  </si>
  <si>
    <t>Attori Principali</t>
  </si>
  <si>
    <t>Produzione</t>
  </si>
  <si>
    <t>Regia</t>
  </si>
  <si>
    <t>Montaggio</t>
  </si>
  <si>
    <t>Personale Tecnico</t>
  </si>
  <si>
    <t>Maestranze</t>
  </si>
  <si>
    <t>Personale artistico</t>
  </si>
  <si>
    <t>Costumi</t>
  </si>
  <si>
    <t>Scenografia</t>
  </si>
  <si>
    <t>Interni dal vero</t>
  </si>
  <si>
    <t>Mezzi tecnici</t>
  </si>
  <si>
    <t>Esterni</t>
  </si>
  <si>
    <t>Accessibilità</t>
  </si>
  <si>
    <t>Trasporti</t>
  </si>
  <si>
    <t>Pellicole e lavorazioni</t>
  </si>
  <si>
    <t>Edizioni nel Lazio</t>
  </si>
  <si>
    <t>Musica</t>
  </si>
  <si>
    <t>Spesa Ammessa</t>
  </si>
  <si>
    <t>Atto Impegno</t>
  </si>
  <si>
    <t>Rendicontazione a Saldo</t>
  </si>
  <si>
    <t>Preorganizzazione o preproduzione (sviluppo)</t>
  </si>
  <si>
    <t>Impresa Beneficiaria</t>
  </si>
  <si>
    <t>Titolo Coproduzione</t>
  </si>
  <si>
    <t>Regista</t>
  </si>
  <si>
    <t>Tipologia</t>
  </si>
  <si>
    <t>Numero Protocollo</t>
  </si>
  <si>
    <t>Voce di Spesa</t>
  </si>
  <si>
    <t>Totale Costi sotto la Linea</t>
  </si>
  <si>
    <t>Totale Costo di Produzione</t>
  </si>
  <si>
    <t xml:space="preserve"> Totale Costi sopra la Linea</t>
  </si>
  <si>
    <t>RENDICONTO ANALITICO DELLE SPESE SOSTENUTE - COSTI DI PRODUZIONE</t>
  </si>
  <si>
    <t xml:space="preserve"> </t>
  </si>
  <si>
    <t xml:space="preserve">     Luogo e data</t>
  </si>
  <si>
    <t>________________________</t>
  </si>
  <si>
    <t xml:space="preserve">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</si>
  <si>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</si>
  <si>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</t>
  </si>
  <si>
    <t>_____________________________</t>
  </si>
  <si>
    <t xml:space="preserve"> (f.to digitalmente)</t>
  </si>
  <si>
    <t>Firma del Legale Rappresentante</t>
  </si>
  <si>
    <t>Compenso per diritti d'autore</t>
  </si>
  <si>
    <t>Compenso per soggetto</t>
  </si>
  <si>
    <t>Compenso per sceneggiatura</t>
  </si>
  <si>
    <t>Compenso per traduzioni</t>
  </si>
  <si>
    <t>Compenso per revisioni</t>
  </si>
  <si>
    <t>Stampa copioni</t>
  </si>
  <si>
    <t>Agenzie</t>
  </si>
  <si>
    <t>Sogg e sceneggiatura</t>
  </si>
  <si>
    <t>Compenso per regista</t>
  </si>
  <si>
    <t>Compenso Attore</t>
  </si>
  <si>
    <t>Preorganizz e preproduz</t>
  </si>
  <si>
    <t>Compenso per produttore esecutivo</t>
  </si>
  <si>
    <t>Organizzazione generale</t>
  </si>
  <si>
    <t>Direttore di produzione riprese</t>
  </si>
  <si>
    <t>Ispettore di produzione riprese</t>
  </si>
  <si>
    <t>Location manager</t>
  </si>
  <si>
    <t>Segretario di produzione riprese</t>
  </si>
  <si>
    <t>Coordinatore edizione</t>
  </si>
  <si>
    <t>Amministratore</t>
  </si>
  <si>
    <t>Cassiere riprese</t>
  </si>
  <si>
    <t>Runners</t>
  </si>
  <si>
    <t>Segretaria dattilografa</t>
  </si>
  <si>
    <t>Addetto al collocamento</t>
  </si>
  <si>
    <t>Addetto ai permessi</t>
  </si>
  <si>
    <t>Assistenza all'organizzazione</t>
  </si>
  <si>
    <t>Altri produzione</t>
  </si>
  <si>
    <t>Aiuto regista riprese</t>
  </si>
  <si>
    <t>Assistente alla regia riprese</t>
  </si>
  <si>
    <t>Segretaria di edizione riprese</t>
  </si>
  <si>
    <t>Casting</t>
  </si>
  <si>
    <t>Story board</t>
  </si>
  <si>
    <t>Altri regia</t>
  </si>
  <si>
    <t xml:space="preserve">Montatore </t>
  </si>
  <si>
    <t xml:space="preserve">Aiuto montatore </t>
  </si>
  <si>
    <t>Assistente montatore</t>
  </si>
  <si>
    <t>Montatore suono</t>
  </si>
  <si>
    <t>Altri motaggio</t>
  </si>
  <si>
    <t xml:space="preserve">Direttore della fotografia </t>
  </si>
  <si>
    <t>Operatore di macchina</t>
  </si>
  <si>
    <t xml:space="preserve">Assistente operatore </t>
  </si>
  <si>
    <t xml:space="preserve">Aiuti operatore </t>
  </si>
  <si>
    <t>Operatore steadycam</t>
  </si>
  <si>
    <t>Video assist</t>
  </si>
  <si>
    <t>Fotografo di scena</t>
  </si>
  <si>
    <t>Tecnico del suono</t>
  </si>
  <si>
    <t>Altri fotografia</t>
  </si>
  <si>
    <t>Architetto scenografo</t>
  </si>
  <si>
    <t xml:space="preserve">Aiuto scenografo </t>
  </si>
  <si>
    <t>Assistente scenografo</t>
  </si>
  <si>
    <t>Arredatore riprese</t>
  </si>
  <si>
    <t>Assistente arredatore</t>
  </si>
  <si>
    <t>Altri scenografia</t>
  </si>
  <si>
    <t>Costumista</t>
  </si>
  <si>
    <t xml:space="preserve">Aiuto costumista </t>
  </si>
  <si>
    <t xml:space="preserve">Assistente costumista </t>
  </si>
  <si>
    <t>Capo sarta</t>
  </si>
  <si>
    <t>Sarte</t>
  </si>
  <si>
    <t>Altri costumi</t>
  </si>
  <si>
    <t>Truccatore</t>
  </si>
  <si>
    <t>Aiuto truccatore</t>
  </si>
  <si>
    <t>Giornalieri truccatore</t>
  </si>
  <si>
    <t xml:space="preserve">Parrucchiere </t>
  </si>
  <si>
    <t>Aiuto parrucchiere</t>
  </si>
  <si>
    <t>Giornalieri parrucchiere</t>
  </si>
  <si>
    <t>Oneri sociali e previdenziali Quota carico azienda</t>
  </si>
  <si>
    <t xml:space="preserve">Capo squadra elettricisti </t>
  </si>
  <si>
    <t>Elettricisti riprese</t>
  </si>
  <si>
    <t>Capo squadra macchinisti</t>
  </si>
  <si>
    <t>Macchinisti</t>
  </si>
  <si>
    <t>Gruppisti</t>
  </si>
  <si>
    <t xml:space="preserve">Capo sarta </t>
  </si>
  <si>
    <t xml:space="preserve">Capo squadra attrezzisti </t>
  </si>
  <si>
    <t>Aiuto attrezzisti</t>
  </si>
  <si>
    <t>Scenotecnici</t>
  </si>
  <si>
    <t>Falegnami</t>
  </si>
  <si>
    <t>Pittori di scena</t>
  </si>
  <si>
    <t>Manovali</t>
  </si>
  <si>
    <t xml:space="preserve">Autisti </t>
  </si>
  <si>
    <t>Altri troupe</t>
  </si>
  <si>
    <t xml:space="preserve">Attori secondari </t>
  </si>
  <si>
    <t>Ruoli minori</t>
  </si>
  <si>
    <t>Figurazioni speciali</t>
  </si>
  <si>
    <t>Generici</t>
  </si>
  <si>
    <t>Comparse</t>
  </si>
  <si>
    <t>Acrobati</t>
  </si>
  <si>
    <t>Controfigure</t>
  </si>
  <si>
    <t>Minori e accompagni</t>
  </si>
  <si>
    <t>Personale Artistico</t>
  </si>
  <si>
    <t>Noleggio costumi</t>
  </si>
  <si>
    <t>Acquisto costumi</t>
  </si>
  <si>
    <t>Accessori vestiario</t>
  </si>
  <si>
    <t>Materiale sartoria</t>
  </si>
  <si>
    <t>Calzature</t>
  </si>
  <si>
    <t>Gioielli</t>
  </si>
  <si>
    <t>Materiale trucco/parrucche</t>
  </si>
  <si>
    <t>Parrucche acconciature</t>
  </si>
  <si>
    <t>Armi e accessori</t>
  </si>
  <si>
    <t>Danni e indennizzi</t>
  </si>
  <si>
    <t>Arredamento</t>
  </si>
  <si>
    <t>Tappezzeria</t>
  </si>
  <si>
    <t>Fabbisogno scena</t>
  </si>
  <si>
    <t>Veicoli di scena</t>
  </si>
  <si>
    <t>Velivoli e natanti scena</t>
  </si>
  <si>
    <t>Cibi e bevande scena</t>
  </si>
  <si>
    <t>Animali di scena</t>
  </si>
  <si>
    <t>Materiale effetti speciali</t>
  </si>
  <si>
    <t>Materiale attrezzisti</t>
  </si>
  <si>
    <t>Piante e fiori di scena</t>
  </si>
  <si>
    <t>Oggetti speciali</t>
  </si>
  <si>
    <t>Danni e rotture</t>
  </si>
  <si>
    <t>Costruzioni in interni</t>
  </si>
  <si>
    <t>Costruzioni in esterni</t>
  </si>
  <si>
    <t>Modellini e miniature</t>
  </si>
  <si>
    <t>Fondali scenografici e fotografici</t>
  </si>
  <si>
    <t>Uffici produzione</t>
  </si>
  <si>
    <t>Camerini</t>
  </si>
  <si>
    <t>Sala trucco/sartoria</t>
  </si>
  <si>
    <t>Locali attrezzeria</t>
  </si>
  <si>
    <t>Elettricita' condizionamento</t>
  </si>
  <si>
    <t>Personale</t>
  </si>
  <si>
    <t>Teatri e Costruzioni</t>
  </si>
  <si>
    <t>Noleggio teatri di posa</t>
  </si>
  <si>
    <t>Nolo ambienti</t>
  </si>
  <si>
    <t>Adattamenti</t>
  </si>
  <si>
    <t>Energia elettrica</t>
  </si>
  <si>
    <t>Interni da vero</t>
  </si>
  <si>
    <t>Nolo macchine da presa</t>
  </si>
  <si>
    <t>Materiale elettricisti</t>
  </si>
  <si>
    <t>Materiale macchinisti</t>
  </si>
  <si>
    <t>Nolo apparecchi sonori</t>
  </si>
  <si>
    <t>Gelatine ed accessori</t>
  </si>
  <si>
    <t>Acquisto lampade</t>
  </si>
  <si>
    <t>Materiale di consumo</t>
  </si>
  <si>
    <t>Materiale fotografico</t>
  </si>
  <si>
    <t>Materiale operatori</t>
  </si>
  <si>
    <t>Balilla elettricisti</t>
  </si>
  <si>
    <t>Balilla macchinisti</t>
  </si>
  <si>
    <t>Apparecchiature speciali</t>
  </si>
  <si>
    <t>Guasti e rotture</t>
  </si>
  <si>
    <t>Noli diversi</t>
  </si>
  <si>
    <t>Legname</t>
  </si>
  <si>
    <t>Mezzi Tecnici</t>
  </si>
  <si>
    <t>Occupazione luoghi privati</t>
  </si>
  <si>
    <t>Occupazione luoghi pubblici</t>
  </si>
  <si>
    <t>Affitto locali</t>
  </si>
  <si>
    <t>Viaggi attori</t>
  </si>
  <si>
    <t>Viaggi troupe</t>
  </si>
  <si>
    <t>Diarie attori</t>
  </si>
  <si>
    <t>Diarie troupe</t>
  </si>
  <si>
    <t>Hotel attori</t>
  </si>
  <si>
    <t>Hotel troupe</t>
  </si>
  <si>
    <t>Cestini</t>
  </si>
  <si>
    <t>Rimborso pasti</t>
  </si>
  <si>
    <t>Spedizioni</t>
  </si>
  <si>
    <t>Ordine pubblico</t>
  </si>
  <si>
    <t>Autovetture pre/post produzione</t>
  </si>
  <si>
    <t>Autovetture riprese</t>
  </si>
  <si>
    <t>Autocarri</t>
  </si>
  <si>
    <t>Furgone m.d.p.</t>
  </si>
  <si>
    <t>Pullman</t>
  </si>
  <si>
    <t>Roulottes attori</t>
  </si>
  <si>
    <t>Roulottes trucco</t>
  </si>
  <si>
    <t>Cinemobile</t>
  </si>
  <si>
    <t>Funzionamento gruppo</t>
  </si>
  <si>
    <t>Gruppi elettrogeni</t>
  </si>
  <si>
    <t>Olii e carburanti</t>
  </si>
  <si>
    <t>Camera - car</t>
  </si>
  <si>
    <t>Rimborsi locomozione</t>
  </si>
  <si>
    <t>Chilometraggi extra</t>
  </si>
  <si>
    <t>Ass., Garanzie e fin</t>
  </si>
  <si>
    <t>Spese varie dirett Imputabili</t>
  </si>
  <si>
    <t>Negativo scena</t>
  </si>
  <si>
    <t>Negativo suono</t>
  </si>
  <si>
    <t>Nastrini riprese</t>
  </si>
  <si>
    <t xml:space="preserve">Magnetico </t>
  </si>
  <si>
    <t>Sviluppo negativo di scena</t>
  </si>
  <si>
    <t>Stampa positivo</t>
  </si>
  <si>
    <t>Negativo positivo suono</t>
  </si>
  <si>
    <t>Ristampe</t>
  </si>
  <si>
    <t>Titoli e truke</t>
  </si>
  <si>
    <t xml:space="preserve">Taglio negativo </t>
  </si>
  <si>
    <t>Preparazione, lavaggio e divisione negativo</t>
  </si>
  <si>
    <t>Telecinema, scansione  e conforming</t>
  </si>
  <si>
    <t>Lavorazioni video</t>
  </si>
  <si>
    <t>Effetti speciali digitali</t>
  </si>
  <si>
    <t>Stampa per copia campione</t>
  </si>
  <si>
    <t>Interpositivo</t>
  </si>
  <si>
    <t>Proiezioni</t>
  </si>
  <si>
    <t>Varie laboratorio</t>
  </si>
  <si>
    <t>Nolo moviole</t>
  </si>
  <si>
    <t>Materiali montaggio</t>
  </si>
  <si>
    <t>Nolo avid o simili</t>
  </si>
  <si>
    <t>Nolo protools o simili</t>
  </si>
  <si>
    <t>Memorie supplementari</t>
  </si>
  <si>
    <t>Trascrizioni</t>
  </si>
  <si>
    <t>Adattamento dialoghi</t>
  </si>
  <si>
    <t>Direttore doppiaggio</t>
  </si>
  <si>
    <t>Assistente doppiaggio</t>
  </si>
  <si>
    <t>Doppiatori</t>
  </si>
  <si>
    <t>Sala doppiaggio</t>
  </si>
  <si>
    <t>Sala premix</t>
  </si>
  <si>
    <t>Sala mixage</t>
  </si>
  <si>
    <t>Rerecording</t>
  </si>
  <si>
    <t>Rumoristi</t>
  </si>
  <si>
    <t>Sincronizzazione colonne</t>
  </si>
  <si>
    <t>Materiale a consumo</t>
  </si>
  <si>
    <t>Internegativo</t>
  </si>
  <si>
    <t>Compositore</t>
  </si>
  <si>
    <t>Esecutori (musicisti)</t>
  </si>
  <si>
    <t>Diritti musicali</t>
  </si>
  <si>
    <t>Sala incisione</t>
  </si>
  <si>
    <t>Licenza dolby</t>
  </si>
  <si>
    <t>Assicurazione</t>
  </si>
  <si>
    <t>Fidejussioni</t>
  </si>
  <si>
    <t>Affitto e pulizia uffici</t>
  </si>
  <si>
    <t>Postelegrafoniche</t>
  </si>
  <si>
    <t>Cancelleria</t>
  </si>
  <si>
    <t>Spese mediche</t>
  </si>
  <si>
    <t>Spese notarili e legali</t>
  </si>
  <si>
    <t>Metei</t>
  </si>
  <si>
    <t>Rappresentanza</t>
  </si>
  <si>
    <t>Bar e ristorante</t>
  </si>
  <si>
    <t>Sicurezza sul lavoro</t>
  </si>
  <si>
    <t>Certificazioni</t>
  </si>
  <si>
    <t>Verifiche diritti</t>
  </si>
  <si>
    <t>Interessi passivi</t>
  </si>
  <si>
    <t>Ufficio stampa di produzione</t>
  </si>
  <si>
    <t>Varie amministrative</t>
  </si>
  <si>
    <t>Sopralluoghi</t>
  </si>
  <si>
    <t>Fotografie</t>
  </si>
  <si>
    <t>Viaggi preparazione</t>
  </si>
  <si>
    <t>Hotel preparazione</t>
  </si>
  <si>
    <t>Diarie preparazione</t>
  </si>
  <si>
    <t>Provini attori</t>
  </si>
  <si>
    <t>Personale tecnico</t>
  </si>
  <si>
    <t>Cestini, bar e ristorante</t>
  </si>
  <si>
    <t>Locomozioni</t>
  </si>
  <si>
    <t>Storyboard</t>
  </si>
  <si>
    <t>Cassette vhs mini dv</t>
  </si>
  <si>
    <t>Data doc./     Periodo rif. BP</t>
  </si>
  <si>
    <t xml:space="preserve">  </t>
  </si>
  <si>
    <t>Data Protocollo</t>
  </si>
  <si>
    <t>N Progr</t>
  </si>
  <si>
    <t>Imponibile/   lordo BP</t>
  </si>
  <si>
    <t>Totale documento di spesa</t>
  </si>
  <si>
    <t>__________________________________________________</t>
  </si>
  <si>
    <t>Documento sottoscritto con firma digitale da _____________________, in qualità di Presidente Collegio Sindacale/Revisore Contabile, e da __________________, in qualità di Legale Rappresentante, ai sensi del D.Lgs. 7 marzo 2005, n. 82 e D.P.C.M.  22 febbraio 2013 e ss.mm.ii, composto da n. ____ fogli.</t>
  </si>
  <si>
    <t>Firma  e Timbro del Presid. Collegio Sindacale/ Revisore Contabile</t>
  </si>
  <si>
    <t>Agenzia</t>
  </si>
  <si>
    <t>Assicurazioni, garanzie e altre spese</t>
  </si>
  <si>
    <t>Edizione</t>
  </si>
  <si>
    <t>Spesa Ammissibile da rendicontare</t>
  </si>
  <si>
    <t>Spesa Ammissibile presentata</t>
  </si>
  <si>
    <t>Spesa Ammissibile rendicontata</t>
  </si>
  <si>
    <t>RID</t>
  </si>
  <si>
    <t>P.IVA 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</si>
</sst>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dd/mm/yy;@"/>
    <numFmt numFmtId="165" formatCode="[$-410]d\ mmmm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3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44" fontId="7" fillId="0" borderId="9" xfId="1" applyFont="1" applyBorder="1"/>
    <xf numFmtId="44" fontId="7" fillId="0" borderId="4" xfId="1" applyFont="1" applyBorder="1"/>
    <xf numFmtId="44" fontId="7" fillId="0" borderId="12" xfId="1" applyFont="1" applyBorder="1"/>
    <xf numFmtId="44" fontId="7" fillId="0" borderId="10" xfId="1" applyFont="1" applyBorder="1"/>
    <xf numFmtId="44" fontId="7" fillId="0" borderId="14" xfId="1" applyFont="1" applyBorder="1"/>
    <xf numFmtId="44" fontId="7" fillId="0" borderId="15" xfId="1" applyFont="1" applyBorder="1"/>
    <xf numFmtId="0" fontId="7" fillId="0" borderId="7" xfId="0" applyFont="1" applyBorder="1" applyAlignment="1">
      <alignment horizontal="center"/>
    </xf>
    <xf numFmtId="3" fontId="3" fillId="0" borderId="16" xfId="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4" fontId="6" fillId="2" borderId="6" xfId="1" applyFont="1" applyFill="1" applyBorder="1"/>
    <xf numFmtId="44" fontId="6" fillId="2" borderId="5" xfId="1" applyFont="1" applyFill="1" applyBorder="1"/>
    <xf numFmtId="44" fontId="6" fillId="0" borderId="6" xfId="1" applyFont="1" applyFill="1" applyBorder="1"/>
    <xf numFmtId="44" fontId="6" fillId="0" borderId="5" xfId="1" applyFont="1" applyFill="1" applyBorder="1"/>
    <xf numFmtId="44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44" fontId="6" fillId="0" borderId="2" xfId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2" borderId="8" xfId="0" applyFont="1" applyFill="1" applyBorder="1" applyProtection="1">
      <protection locked="0"/>
    </xf>
    <xf numFmtId="44" fontId="6" fillId="2" borderId="2" xfId="1" applyFont="1" applyFill="1" applyBorder="1" applyProtection="1">
      <protection locked="0"/>
    </xf>
    <xf numFmtId="44" fontId="6" fillId="2" borderId="6" xfId="1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44" fontId="6" fillId="0" borderId="6" xfId="1" applyFont="1" applyFill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5" fillId="3" borderId="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 applyProtection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5" fillId="0" borderId="17" xfId="0" applyNumberFormat="1" applyFont="1" applyFill="1" applyBorder="1" applyAlignment="1" applyProtection="1">
      <alignment horizontal="center"/>
      <protection locked="0"/>
    </xf>
    <xf numFmtId="165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</cellXfs>
  <cellStyles count="3">
    <cellStyle name="Normale" xfId="0" builtinId="0"/>
    <cellStyle name="Normale 2" xfId="2"/>
    <cellStyle name="Valuta" xfId="1" builtinId="4"/>
  </cellStyles>
  <dxfs count="8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la1" displayName="Tabella1" ref="A1:Q101" totalsRowCount="1" headerRowDxfId="835" dataDxfId="833" headerRowBorderDxfId="834" tableBorderDxfId="832" headerRowCellStyle="Normale 2">
  <tableColumns count="17">
    <tableColumn id="1" name="N Progr" dataDxfId="831" totalsRowDxfId="16"/>
    <tableColumn id="2" name="Natura Documento" dataDxfId="830" totalsRowDxfId="15"/>
    <tableColumn id="3" name="Fornitore/Dipendente" dataDxfId="829" totalsRowDxfId="14"/>
    <tableColumn id="12" name="P.IVA fornitore" dataDxfId="395" totalsRowDxfId="13"/>
    <tableColumn id="4" name="Num. Doc." dataDxfId="828" totalsRowDxfId="12"/>
    <tableColumn id="5" name="Data doc./     Periodo rif. BP" dataDxfId="827" totalsRowDxfId="11"/>
    <tableColumn id="6" name="Imponibile/   lordo BP" dataDxfId="826" totalsRowDxfId="10"/>
    <tableColumn id="7" name="Iva" dataDxfId="825" totalsRowDxfId="9"/>
    <tableColumn id="8" name="Totale documento di spesa" dataDxfId="824" totalsRowDxfId="8"/>
    <tableColumn id="20" name="Oneri sociali e previdenziali Quota carico azienda" dataDxfId="823" totalsRowDxfId="7"/>
    <tableColumn id="9" name="Pagamento effettuato" dataDxfId="822" totalsRowDxfId="6"/>
    <tableColumn id="10" name="Data di pagamento" dataDxfId="821" totalsRowDxfId="5"/>
    <tableColumn id="11" name="Modalità di pagamento " dataDxfId="820" totalsRowDxfId="4"/>
    <tableColumn id="16" name="Descrizione Fattura" dataDxfId="819" totalsRowDxfId="3"/>
    <tableColumn id="17" name="Sottovoce di spesa" dataDxfId="818" totalsRowDxfId="2"/>
    <tableColumn id="18" name="Spesa Ammissibile presentata" totalsRowFunction="sum" dataDxfId="817" totalsRowDxfId="1"/>
    <tableColumn id="19" name="Spesa Ammissibile rendicontata" totalsRowFunction="sum" dataDxfId="816" totalsRowDxfId="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5" name="Tabella131516" displayName="Tabella131516" ref="A1:Q101" totalsRowCount="1" headerRowDxfId="655" dataDxfId="653" headerRowBorderDxfId="654" tableBorderDxfId="65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651" totalsRowDxfId="169"/>
    <tableColumn id="2" name="Natura Documento" dataDxfId="650" totalsRowDxfId="168"/>
    <tableColumn id="3" name="Fornitore/Dipendente" dataDxfId="649" totalsRowDxfId="167"/>
    <tableColumn id="12" name="P.IVA fornitore" dataDxfId="386" totalsRowDxfId="166"/>
    <tableColumn id="4" name="Num. Doc." dataDxfId="648" totalsRowDxfId="165"/>
    <tableColumn id="5" name="Data doc./     Periodo rif. BP" dataDxfId="647" totalsRowDxfId="164"/>
    <tableColumn id="6" name="Imponibile/   lordo BP" dataDxfId="646" totalsRowDxfId="163"/>
    <tableColumn id="7" name="Iva" dataDxfId="645" totalsRowDxfId="162"/>
    <tableColumn id="8" name="Totale documento di spesa" dataDxfId="644" totalsRowDxfId="161"/>
    <tableColumn id="20" name="Oneri sociali e previdenziali Quota carico azienda" dataDxfId="643" totalsRowDxfId="160"/>
    <tableColumn id="9" name="Pagamento effettuato" dataDxfId="642" totalsRowDxfId="159"/>
    <tableColumn id="10" name="Data di pagamento" dataDxfId="641" totalsRowDxfId="158"/>
    <tableColumn id="11" name="Modalità di pagamento " dataDxfId="640" totalsRowDxfId="157"/>
    <tableColumn id="16" name="Descrizione Fattura" dataDxfId="639" totalsRowDxfId="156"/>
    <tableColumn id="17" name="Sottovoce di spesa" dataDxfId="638" totalsRowDxfId="155"/>
    <tableColumn id="18" name="Spesa Ammissibile presentata" totalsRowFunction="sum" dataDxfId="637" totalsRowDxfId="154"/>
    <tableColumn id="19" name="Spesa Ammissibile rendicontata" totalsRowFunction="sum" dataDxfId="636" totalsRowDxfId="15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9" name="Tabella13151617181920" displayName="Tabella13151617181920" ref="A1:Q101" totalsRowCount="1" headerRowDxfId="635" dataDxfId="633" headerRowBorderDxfId="634" tableBorderDxfId="63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631" totalsRowDxfId="186"/>
    <tableColumn id="2" name="Natura Documento" dataDxfId="630" totalsRowDxfId="185"/>
    <tableColumn id="3" name="Fornitore/Dipendente" dataDxfId="629" totalsRowDxfId="184"/>
    <tableColumn id="12" name="P.IVA fornitore" dataDxfId="385" totalsRowDxfId="183"/>
    <tableColumn id="4" name="Num. Doc." dataDxfId="628" totalsRowDxfId="182"/>
    <tableColumn id="5" name="Data doc./     Periodo rif. BP" dataDxfId="627" totalsRowDxfId="181"/>
    <tableColumn id="6" name="Imponibile/   lordo BP" dataDxfId="626" totalsRowDxfId="180"/>
    <tableColumn id="7" name="Iva" dataDxfId="625" totalsRowDxfId="179"/>
    <tableColumn id="8" name="Totale documento di spesa" dataDxfId="624" totalsRowDxfId="178"/>
    <tableColumn id="20" name="Oneri sociali e previdenziali Quota carico azienda" dataDxfId="623" totalsRowDxfId="177"/>
    <tableColumn id="9" name="Pagamento effettuato" dataDxfId="622" totalsRowDxfId="176"/>
    <tableColumn id="10" name="Data di pagamento" dataDxfId="621" totalsRowDxfId="175"/>
    <tableColumn id="11" name="Modalità di pagamento " dataDxfId="620" totalsRowDxfId="174"/>
    <tableColumn id="16" name="Descrizione Fattura" dataDxfId="619" totalsRowDxfId="173"/>
    <tableColumn id="17" name="Sottovoce di spesa" dataDxfId="618" totalsRowDxfId="172"/>
    <tableColumn id="18" name="Spesa Ammissibile presentata" totalsRowFunction="sum" dataDxfId="617" totalsRowDxfId="171"/>
    <tableColumn id="19" name="Spesa Ammissibile rendicontata" totalsRowFunction="sum" dataDxfId="616" totalsRowDxfId="170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20" name="Tabella1315161718192021" displayName="Tabella1315161718192021" ref="A1:Q101" totalsRowCount="1" headerRowDxfId="615" dataDxfId="613" headerRowBorderDxfId="614" tableBorderDxfId="61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611" totalsRowDxfId="203"/>
    <tableColumn id="2" name="Natura Documento" dataDxfId="610" totalsRowDxfId="202"/>
    <tableColumn id="3" name="Fornitore/Dipendente" dataDxfId="609" totalsRowDxfId="201"/>
    <tableColumn id="12" name="P.IVA fornitore" dataDxfId="384" totalsRowDxfId="200"/>
    <tableColumn id="4" name="Num. Doc." dataDxfId="608" totalsRowDxfId="199"/>
    <tableColumn id="5" name="Data doc./     Periodo rif. BP" dataDxfId="607" totalsRowDxfId="198"/>
    <tableColumn id="6" name="Imponibile/   lordo BP" dataDxfId="606" totalsRowDxfId="197"/>
    <tableColumn id="7" name="Iva" dataDxfId="605" totalsRowDxfId="196"/>
    <tableColumn id="8" name="Totale documento di spesa" dataDxfId="604" totalsRowDxfId="195"/>
    <tableColumn id="20" name="Oneri sociali e previdenziali Quota carico azienda" dataDxfId="603" totalsRowDxfId="194"/>
    <tableColumn id="9" name="Pagamento effettuato" dataDxfId="602" totalsRowDxfId="193"/>
    <tableColumn id="10" name="Data di pagamento" dataDxfId="601" totalsRowDxfId="192"/>
    <tableColumn id="11" name="Modalità di pagamento " dataDxfId="600" totalsRowDxfId="191"/>
    <tableColumn id="16" name="Descrizione Fattura" dataDxfId="599" totalsRowDxfId="190"/>
    <tableColumn id="17" name="Sottovoce di spesa" dataDxfId="598" totalsRowDxfId="189"/>
    <tableColumn id="18" name="Spesa Ammissibile presentata" totalsRowFunction="sum" dataDxfId="597" totalsRowDxfId="188"/>
    <tableColumn id="19" name="Spesa Ammissibile rendicontata" totalsRowFunction="sum" dataDxfId="596" totalsRowDxfId="18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9" name="Tabella134678910" displayName="Tabella134678910" ref="A1:Q101" totalsRowCount="1" headerRowDxfId="595" dataDxfId="593" headerRowBorderDxfId="594" tableBorderDxfId="59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591" totalsRowDxfId="220"/>
    <tableColumn id="2" name="Natura Documento" dataDxfId="590" totalsRowDxfId="219"/>
    <tableColumn id="3" name="Fornitore/Dipendente" dataDxfId="589" totalsRowDxfId="218"/>
    <tableColumn id="12" name="P.IVA fornitore" dataDxfId="383" totalsRowDxfId="217"/>
    <tableColumn id="4" name="Num. Doc." dataDxfId="588" totalsRowDxfId="216"/>
    <tableColumn id="5" name="Data doc./     Periodo rif. BP" dataDxfId="587" totalsRowDxfId="215"/>
    <tableColumn id="6" name="Imponibile/   lordo BP" dataDxfId="586" totalsRowDxfId="214"/>
    <tableColumn id="7" name="Iva" dataDxfId="585" totalsRowDxfId="213"/>
    <tableColumn id="8" name="Totale documento di spesa" dataDxfId="584" totalsRowDxfId="212"/>
    <tableColumn id="20" name="Oneri sociali e previdenziali Quota carico azienda" dataDxfId="583" totalsRowDxfId="211"/>
    <tableColumn id="9" name="Pagamento effettuato" dataDxfId="582" totalsRowDxfId="210"/>
    <tableColumn id="10" name="Data di pagamento" dataDxfId="581" totalsRowDxfId="209"/>
    <tableColumn id="11" name="Modalità di pagamento " dataDxfId="580" totalsRowDxfId="208"/>
    <tableColumn id="16" name="Descrizione Fattura" dataDxfId="579" totalsRowDxfId="207"/>
    <tableColumn id="17" name="Sottovoce di spesa" dataDxfId="578" totalsRowDxfId="206"/>
    <tableColumn id="18" name="Spesa Ammissibile presentata" totalsRowFunction="sum" dataDxfId="577" totalsRowDxfId="205"/>
    <tableColumn id="19" name="Spesa Ammissibile rendicontata" totalsRowFunction="sum" dataDxfId="576" totalsRowDxfId="204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0" name="Tabella13467891011" displayName="Tabella13467891011" ref="A1:Q101" totalsRowCount="1" headerRowDxfId="575" dataDxfId="573" headerRowBorderDxfId="574" tableBorderDxfId="57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571" totalsRowDxfId="237"/>
    <tableColumn id="2" name="Natura Documento" dataDxfId="570" totalsRowDxfId="236"/>
    <tableColumn id="3" name="Fornitore/Dipendente" dataDxfId="569" totalsRowDxfId="235"/>
    <tableColumn id="12" name="P.IVA fornitore" dataDxfId="382" totalsRowDxfId="234"/>
    <tableColumn id="4" name="Num. Doc." dataDxfId="568" totalsRowDxfId="233"/>
    <tableColumn id="5" name="Data doc./     Periodo rif. BP" dataDxfId="567" totalsRowDxfId="232"/>
    <tableColumn id="6" name="Imponibile/   lordo BP" dataDxfId="566" totalsRowDxfId="231"/>
    <tableColumn id="7" name="Iva" dataDxfId="565" totalsRowDxfId="230"/>
    <tableColumn id="8" name="Totale documento di spesa" dataDxfId="564" totalsRowDxfId="229"/>
    <tableColumn id="20" name="Oneri sociali e previdenziali Quota carico azienda" dataDxfId="563" totalsRowDxfId="228"/>
    <tableColumn id="9" name="Pagamento effettuato" dataDxfId="562" totalsRowDxfId="227"/>
    <tableColumn id="10" name="Data di pagamento" dataDxfId="561" totalsRowDxfId="226"/>
    <tableColumn id="11" name="Modalità di pagamento " dataDxfId="560" totalsRowDxfId="225"/>
    <tableColumn id="16" name="Descrizione Fattura" dataDxfId="559" totalsRowDxfId="224"/>
    <tableColumn id="17" name="Sottovoce di spesa" dataDxfId="558" totalsRowDxfId="223"/>
    <tableColumn id="18" name="Spesa Ammissibile presentata" totalsRowFunction="sum" dataDxfId="557" totalsRowDxfId="222"/>
    <tableColumn id="19" name="Spesa Ammissibile rendicontata" totalsRowFunction="sum" dataDxfId="556" totalsRowDxfId="221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1" name="Tabella1346789101112" displayName="Tabella1346789101112" ref="A1:Q101" totalsRowCount="1" headerRowDxfId="555" dataDxfId="553" headerRowBorderDxfId="554" tableBorderDxfId="55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551" totalsRowDxfId="254"/>
    <tableColumn id="2" name="Natura Documento" dataDxfId="550" totalsRowDxfId="253"/>
    <tableColumn id="3" name="Fornitore/Dipendente" dataDxfId="549" totalsRowDxfId="252"/>
    <tableColumn id="12" name="P.IVA fornitore" dataDxfId="381" totalsRowDxfId="251"/>
    <tableColumn id="4" name="Num. Doc." dataDxfId="548" totalsRowDxfId="250"/>
    <tableColumn id="5" name="Data doc./     Periodo rif. BP" dataDxfId="547" totalsRowDxfId="249"/>
    <tableColumn id="6" name="Imponibile/   lordo BP" dataDxfId="546" totalsRowDxfId="248"/>
    <tableColumn id="7" name="Iva" dataDxfId="545" totalsRowDxfId="247"/>
    <tableColumn id="8" name="Totale documento di spesa" dataDxfId="544" totalsRowDxfId="246"/>
    <tableColumn id="20" name="Oneri sociali e previdenziali Quota carico azienda" dataDxfId="543" totalsRowDxfId="245"/>
    <tableColumn id="9" name="Pagamento effettuato" dataDxfId="542" totalsRowDxfId="244"/>
    <tableColumn id="10" name="Data di pagamento" dataDxfId="541" totalsRowDxfId="243"/>
    <tableColumn id="11" name="Modalità di pagamento " dataDxfId="540" totalsRowDxfId="242"/>
    <tableColumn id="16" name="Descrizione Fattura" dataDxfId="539" totalsRowDxfId="241"/>
    <tableColumn id="17" name="Sottovoce di spesa" dataDxfId="538" totalsRowDxfId="240"/>
    <tableColumn id="18" name="Spesa Ammissibile presentata" totalsRowFunction="sum" dataDxfId="537" totalsRowDxfId="239"/>
    <tableColumn id="19" name="Spesa Ammissibile rendicontata" totalsRowFunction="sum" dataDxfId="536" totalsRowDxfId="238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3" name="Tabella13467891014" displayName="Tabella13467891014" ref="A1:Q101" totalsRowCount="1" headerRowDxfId="535" dataDxfId="533" headerRowBorderDxfId="534" tableBorderDxfId="53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531" totalsRowDxfId="271"/>
    <tableColumn id="2" name="Natura Documento" dataDxfId="530" totalsRowDxfId="270"/>
    <tableColumn id="3" name="Fornitore/Dipendente" dataDxfId="529" totalsRowDxfId="269"/>
    <tableColumn id="12" name="P.IVA fornitore" dataDxfId="380" totalsRowDxfId="268"/>
    <tableColumn id="4" name="Num. Doc." dataDxfId="528" totalsRowDxfId="267"/>
    <tableColumn id="5" name="Data doc./     Periodo rif. BP" dataDxfId="527" totalsRowDxfId="266"/>
    <tableColumn id="6" name="Imponibile/   lordo BP" dataDxfId="526" totalsRowDxfId="265"/>
    <tableColumn id="7" name="Iva" dataDxfId="525" totalsRowDxfId="264"/>
    <tableColumn id="8" name="Totale documento di spesa" dataDxfId="524" totalsRowDxfId="263"/>
    <tableColumn id="20" name="Oneri sociali e previdenziali Quota carico azienda" dataDxfId="523" totalsRowDxfId="262"/>
    <tableColumn id="9" name="Pagamento effettuato" dataDxfId="522" totalsRowDxfId="261"/>
    <tableColumn id="10" name="Data di pagamento" dataDxfId="521" totalsRowDxfId="260"/>
    <tableColumn id="11" name="Modalità di pagamento " dataDxfId="520" totalsRowDxfId="259"/>
    <tableColumn id="16" name="Descrizione Fattura" dataDxfId="519" totalsRowDxfId="258"/>
    <tableColumn id="17" name="Sottovoce di spesa" dataDxfId="518" totalsRowDxfId="257"/>
    <tableColumn id="18" name="Spesa Ammissibile presentata" totalsRowFunction="sum" dataDxfId="517" totalsRowDxfId="256"/>
    <tableColumn id="19" name="Spesa Ammissibile rendicontata" totalsRowFunction="sum" dataDxfId="516" totalsRowDxfId="255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4" name="Tabella1315" displayName="Tabella1315" ref="A1:Q101" totalsRowCount="1" headerRowDxfId="515" dataDxfId="513" headerRowBorderDxfId="514" tableBorderDxfId="51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511" totalsRowDxfId="288"/>
    <tableColumn id="2" name="Natura Documento" dataDxfId="510" totalsRowDxfId="287"/>
    <tableColumn id="3" name="Fornitore/Dipendente" dataDxfId="509" totalsRowDxfId="286"/>
    <tableColumn id="12" name="P.IVA fornitore" dataDxfId="379" totalsRowDxfId="285"/>
    <tableColumn id="4" name="Num. Doc." dataDxfId="508" totalsRowDxfId="284"/>
    <tableColumn id="5" name="Data doc./     Periodo rif. BP" dataDxfId="507" totalsRowDxfId="283"/>
    <tableColumn id="6" name="Imponibile/   lordo BP" dataDxfId="506" totalsRowDxfId="282"/>
    <tableColumn id="7" name="Iva" dataDxfId="505" totalsRowDxfId="281"/>
    <tableColumn id="8" name="Totale documento di spesa" dataDxfId="504" totalsRowDxfId="280"/>
    <tableColumn id="20" name="Oneri sociali e previdenziali Quota carico azienda" dataDxfId="503" totalsRowDxfId="279"/>
    <tableColumn id="9" name="Pagamento effettuato" dataDxfId="502" totalsRowDxfId="278"/>
    <tableColumn id="10" name="Data di pagamento" dataDxfId="501" totalsRowDxfId="277"/>
    <tableColumn id="11" name="Modalità di pagamento " dataDxfId="500" totalsRowDxfId="276"/>
    <tableColumn id="16" name="Descrizione Fattura" dataDxfId="499" totalsRowDxfId="275"/>
    <tableColumn id="17" name="Sottovoce di spesa" dataDxfId="498" totalsRowDxfId="274"/>
    <tableColumn id="18" name="Spesa Ammissibile presentata" totalsRowFunction="sum" dataDxfId="497" totalsRowDxfId="273"/>
    <tableColumn id="19" name="Spesa Ammissibile rendicontata" totalsRowFunction="sum" dataDxfId="496" totalsRowDxfId="272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6" name="Tabella13151617" displayName="Tabella13151617" ref="A1:Q101" totalsRowCount="1" headerRowDxfId="495" dataDxfId="493" headerRowBorderDxfId="494" tableBorderDxfId="49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491" totalsRowDxfId="305"/>
    <tableColumn id="2" name="Natura Documento" dataDxfId="490" totalsRowDxfId="304"/>
    <tableColumn id="3" name="Fornitore/Dipendente" dataDxfId="489" totalsRowDxfId="303"/>
    <tableColumn id="12" name="P.IVA fornitore" dataDxfId="378" totalsRowDxfId="302"/>
    <tableColumn id="4" name="Num. Doc." dataDxfId="488" totalsRowDxfId="301"/>
    <tableColumn id="5" name="Data doc./     Periodo rif. BP" dataDxfId="487" totalsRowDxfId="300"/>
    <tableColumn id="6" name="Imponibile/   lordo BP" dataDxfId="486" totalsRowDxfId="299"/>
    <tableColumn id="7" name="Iva" dataDxfId="485" totalsRowDxfId="298"/>
    <tableColumn id="8" name="Totale documento di spesa" dataDxfId="484" totalsRowDxfId="297"/>
    <tableColumn id="20" name="Oneri sociali e previdenziali Quota carico azienda" dataDxfId="483" totalsRowDxfId="296"/>
    <tableColumn id="9" name="Pagamento effettuato" dataDxfId="482" totalsRowDxfId="295"/>
    <tableColumn id="10" name="Data di pagamento" dataDxfId="481" totalsRowDxfId="294"/>
    <tableColumn id="11" name="Modalità di pagamento " dataDxfId="480" totalsRowDxfId="293"/>
    <tableColumn id="16" name="Descrizione Fattura" dataDxfId="479" totalsRowDxfId="292"/>
    <tableColumn id="17" name="Sottovoce di spesa" dataDxfId="478" totalsRowDxfId="291"/>
    <tableColumn id="18" name="Spesa Ammissibile presentata" totalsRowFunction="sum" dataDxfId="477" totalsRowDxfId="290"/>
    <tableColumn id="19" name="Spesa Ammissibile rendicontata" totalsRowFunction="sum" dataDxfId="476" totalsRowDxfId="28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7" name="Tabella1315161718" displayName="Tabella1315161718" ref="A1:Q101" totalsRowCount="1" headerRowDxfId="475" dataDxfId="473" headerRowBorderDxfId="474" tableBorderDxfId="47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471" totalsRowDxfId="322"/>
    <tableColumn id="2" name="Natura Documento" dataDxfId="470" totalsRowDxfId="321"/>
    <tableColumn id="3" name="Fornitore/Dipendente" dataDxfId="469" totalsRowDxfId="320"/>
    <tableColumn id="12" name="P.IVA fornitore" dataDxfId="377" totalsRowDxfId="319"/>
    <tableColumn id="4" name="Num. Doc." dataDxfId="468" totalsRowDxfId="318"/>
    <tableColumn id="5" name="Data doc./     Periodo rif. BP" dataDxfId="467" totalsRowDxfId="317"/>
    <tableColumn id="6" name="Imponibile/   lordo BP" dataDxfId="466" totalsRowDxfId="316"/>
    <tableColumn id="7" name="Iva" dataDxfId="465" totalsRowDxfId="315"/>
    <tableColumn id="8" name="Totale documento di spesa" dataDxfId="464" totalsRowDxfId="314"/>
    <tableColumn id="20" name="Oneri sociali e previdenziali Quota carico azienda" dataDxfId="463" totalsRowDxfId="313"/>
    <tableColumn id="9" name="Pagamento effettuato" dataDxfId="462" totalsRowDxfId="312"/>
    <tableColumn id="10" name="Data di pagamento" dataDxfId="461" totalsRowDxfId="311"/>
    <tableColumn id="11" name="Modalità di pagamento " dataDxfId="460" totalsRowDxfId="310"/>
    <tableColumn id="16" name="Descrizione Fattura" dataDxfId="459" totalsRowDxfId="309"/>
    <tableColumn id="17" name="Sottovoce di spesa" dataDxfId="458" totalsRowDxfId="308"/>
    <tableColumn id="18" name="Spesa Ammissibile presentata" totalsRowFunction="sum" dataDxfId="457" totalsRowDxfId="307"/>
    <tableColumn id="19" name="Spesa Ammissibile rendicontata" totalsRowFunction="sum" dataDxfId="456" totalsRowDxfId="30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ella134" displayName="Tabella134" ref="A1:Q101" totalsRowCount="1" headerRowDxfId="815" dataDxfId="813" headerRowBorderDxfId="814" tableBorderDxfId="81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811" totalsRowDxfId="33"/>
    <tableColumn id="2" name="Natura Documento" dataDxfId="810" totalsRowDxfId="32"/>
    <tableColumn id="3" name="Fornitore/Dipendente" dataDxfId="809" totalsRowDxfId="31"/>
    <tableColumn id="12" name="P.IVA fornitore" dataDxfId="394" totalsRowDxfId="30"/>
    <tableColumn id="4" name="Num. Doc." dataDxfId="808" totalsRowDxfId="29"/>
    <tableColumn id="5" name="Data doc./     Periodo rif. BP" dataDxfId="807" totalsRowDxfId="28"/>
    <tableColumn id="6" name="Imponibile/   lordo BP" dataDxfId="806" totalsRowDxfId="27"/>
    <tableColumn id="7" name="Iva" dataDxfId="805" totalsRowDxfId="26"/>
    <tableColumn id="8" name="Totale documento di spesa" dataDxfId="804" totalsRowDxfId="25"/>
    <tableColumn id="20" name="Oneri sociali e previdenziali Quota carico azienda" dataDxfId="803" totalsRowDxfId="24"/>
    <tableColumn id="9" name="Pagamento effettuato" dataDxfId="802" totalsRowDxfId="23"/>
    <tableColumn id="10" name="Data di pagamento" dataDxfId="801" totalsRowDxfId="22"/>
    <tableColumn id="11" name="Modalità di pagamento " dataDxfId="800" totalsRowDxfId="21"/>
    <tableColumn id="16" name="Descrizione Fattura" dataDxfId="799" totalsRowDxfId="20"/>
    <tableColumn id="17" name="Sottovoce di spesa" dataDxfId="798" totalsRowDxfId="19"/>
    <tableColumn id="18" name="Spesa Ammissibile presentata" totalsRowFunction="sum" dataDxfId="797" totalsRowDxfId="18"/>
    <tableColumn id="19" name="Spesa Ammissibile rendicontata" totalsRowFunction="sum" dataDxfId="796" totalsRowDxfId="17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8" name="Tabella131516171819" displayName="Tabella131516171819" ref="A1:Q101" totalsRowCount="1" headerRowDxfId="455" dataDxfId="453" headerRowBorderDxfId="454" tableBorderDxfId="45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451" totalsRowDxfId="339"/>
    <tableColumn id="2" name="Natura Documento" dataDxfId="450" totalsRowDxfId="338"/>
    <tableColumn id="3" name="Fornitore/Dipendente" dataDxfId="449" totalsRowDxfId="337"/>
    <tableColumn id="12" name="P.IVA fornitore" dataDxfId="376" totalsRowDxfId="336"/>
    <tableColumn id="4" name="Num. Doc." dataDxfId="448" totalsRowDxfId="335"/>
    <tableColumn id="5" name="Data doc./     Periodo rif. BP" dataDxfId="447" totalsRowDxfId="334"/>
    <tableColumn id="6" name="Imponibile/   lordo BP" dataDxfId="446" totalsRowDxfId="333"/>
    <tableColumn id="7" name="Iva" dataDxfId="445" totalsRowDxfId="332"/>
    <tableColumn id="8" name="Totale documento di spesa" dataDxfId="444" totalsRowDxfId="331"/>
    <tableColumn id="20" name="Oneri sociali e previdenziali Quota carico azienda" dataDxfId="443" totalsRowDxfId="330"/>
    <tableColumn id="9" name="Pagamento effettuato" dataDxfId="442" totalsRowDxfId="329"/>
    <tableColumn id="10" name="Data di pagamento" dataDxfId="441" totalsRowDxfId="328"/>
    <tableColumn id="11" name="Modalità di pagamento " dataDxfId="440" totalsRowDxfId="327"/>
    <tableColumn id="16" name="Descrizione Fattura" dataDxfId="439" totalsRowDxfId="326"/>
    <tableColumn id="17" name="Sottovoce di spesa" dataDxfId="438" totalsRowDxfId="325"/>
    <tableColumn id="18" name="Spesa Ammissibile presentata" totalsRowFunction="sum" dataDxfId="437" totalsRowDxfId="324"/>
    <tableColumn id="19" name="Spesa Ammissibile rendicontata" totalsRowFunction="sum" dataDxfId="436" totalsRowDxfId="32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Tabella131516171819202122" displayName="Tabella131516171819202122" ref="A1:Q101" totalsRowCount="1" headerRowDxfId="435" dataDxfId="433" headerRowBorderDxfId="434" tableBorderDxfId="43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431" totalsRowDxfId="356"/>
    <tableColumn id="2" name="Natura Documento" dataDxfId="430" totalsRowDxfId="355"/>
    <tableColumn id="3" name="Fornitore/Dipendente" dataDxfId="429" totalsRowDxfId="354"/>
    <tableColumn id="12" name="P.IVA fornitore" dataDxfId="375" totalsRowDxfId="353"/>
    <tableColumn id="4" name="Num. Doc." dataDxfId="428" totalsRowDxfId="352"/>
    <tableColumn id="5" name="Data doc./     Periodo rif. BP" dataDxfId="427" totalsRowDxfId="351"/>
    <tableColumn id="6" name="Imponibile/   lordo BP" dataDxfId="426" totalsRowDxfId="350"/>
    <tableColumn id="7" name="Iva" dataDxfId="425" totalsRowDxfId="349"/>
    <tableColumn id="8" name="Totale documento di spesa" dataDxfId="424" totalsRowDxfId="348"/>
    <tableColumn id="20" name="Oneri sociali e previdenziali Quota carico azienda" dataDxfId="423" totalsRowDxfId="347"/>
    <tableColumn id="9" name="Pagamento effettuato" dataDxfId="422" totalsRowDxfId="346"/>
    <tableColumn id="10" name="Data di pagamento" dataDxfId="421" totalsRowDxfId="345"/>
    <tableColumn id="11" name="Modalità di pagamento " dataDxfId="420" totalsRowDxfId="344"/>
    <tableColumn id="16" name="Descrizione Fattura" dataDxfId="419" totalsRowDxfId="343"/>
    <tableColumn id="17" name="Sottovoce di spesa" dataDxfId="418" totalsRowDxfId="342"/>
    <tableColumn id="18" name="Spesa Ammissibile presentata" totalsRowFunction="sum" dataDxfId="417" totalsRowDxfId="341"/>
    <tableColumn id="19" name="Spesa Ammissibile rendicontata" totalsRowFunction="sum" dataDxfId="416" totalsRowDxfId="340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Tabella13151617181920212223" displayName="Tabella13151617181920212223" ref="A1:Q101" totalsRowCount="1" headerRowDxfId="415" dataDxfId="413" headerRowBorderDxfId="414" tableBorderDxfId="41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411" totalsRowDxfId="373"/>
    <tableColumn id="2" name="Natura Documento" dataDxfId="410" totalsRowDxfId="372"/>
    <tableColumn id="3" name="Fornitore/Dipendente" dataDxfId="409" totalsRowDxfId="371"/>
    <tableColumn id="12" name="P.IVA fornitore" dataDxfId="374" totalsRowDxfId="370"/>
    <tableColumn id="4" name="Num. Doc." dataDxfId="408" totalsRowDxfId="369"/>
    <tableColumn id="5" name="Data doc./     Periodo rif. BP" dataDxfId="407" totalsRowDxfId="368"/>
    <tableColumn id="6" name="Imponibile/   lordo BP" dataDxfId="406" totalsRowDxfId="367"/>
    <tableColumn id="7" name="Iva" dataDxfId="405" totalsRowDxfId="366"/>
    <tableColumn id="8" name="Totale documento di spesa" dataDxfId="404" totalsRowDxfId="365"/>
    <tableColumn id="20" name="Oneri sociali e previdenziali Quota carico azienda" dataDxfId="403" totalsRowDxfId="364"/>
    <tableColumn id="9" name="Pagamento effettuato" dataDxfId="402" totalsRowDxfId="363"/>
    <tableColumn id="10" name="Data di pagamento" dataDxfId="401" totalsRowDxfId="362"/>
    <tableColumn id="11" name="Modalità di pagamento " dataDxfId="400" totalsRowDxfId="361"/>
    <tableColumn id="16" name="Descrizione Fattura" dataDxfId="399" totalsRowDxfId="360"/>
    <tableColumn id="17" name="Sottovoce di spesa" dataDxfId="398" totalsRowDxfId="359"/>
    <tableColumn id="18" name="Spesa Ammissibile presentata" totalsRowFunction="sum" dataDxfId="397" totalsRowDxfId="358"/>
    <tableColumn id="19" name="Spesa Ammissibile rendicontata" totalsRowFunction="sum" dataDxfId="396" totalsRowDxfId="35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ella1345" displayName="Tabella1345" ref="A1:Q101" totalsRowCount="1" headerRowDxfId="795" dataDxfId="793" headerRowBorderDxfId="794" tableBorderDxfId="79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791" totalsRowDxfId="50"/>
    <tableColumn id="2" name="Natura Documento" dataDxfId="790" totalsRowDxfId="49"/>
    <tableColumn id="3" name="Fornitore/Dipendente" dataDxfId="789" totalsRowDxfId="48"/>
    <tableColumn id="12" name="P.IVA fornitore" dataDxfId="393" totalsRowDxfId="47"/>
    <tableColumn id="4" name="Num. Doc." dataDxfId="788" totalsRowDxfId="46"/>
    <tableColumn id="5" name="Data doc./     Periodo rif. BP" dataDxfId="787" totalsRowDxfId="45"/>
    <tableColumn id="6" name="Imponibile/   lordo BP" dataDxfId="786" totalsRowDxfId="44"/>
    <tableColumn id="7" name="Iva" dataDxfId="785" totalsRowDxfId="43"/>
    <tableColumn id="8" name="Totale documento di spesa" dataDxfId="784" totalsRowDxfId="42"/>
    <tableColumn id="20" name="Oneri sociali e previdenziali Quota carico azienda" dataDxfId="783" totalsRowDxfId="41"/>
    <tableColumn id="9" name="Pagamento effettuato" dataDxfId="782" totalsRowDxfId="40"/>
    <tableColumn id="10" name="Data di pagamento" dataDxfId="781" totalsRowDxfId="39"/>
    <tableColumn id="11" name="Modalità di pagamento " dataDxfId="780" totalsRowDxfId="38"/>
    <tableColumn id="16" name="Descrizione Fattura" dataDxfId="779" totalsRowDxfId="37"/>
    <tableColumn id="17" name="Sottovoce di spesa" dataDxfId="778" totalsRowDxfId="36"/>
    <tableColumn id="18" name="Spesa Ammissibile presentata" totalsRowFunction="sum" dataDxfId="777" totalsRowDxfId="35"/>
    <tableColumn id="19" name="Spesa Ammissibile rendicontata" totalsRowFunction="sum" dataDxfId="776" totalsRowDxfId="3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ella1346" displayName="Tabella1346" ref="A1:Q101" totalsRowCount="1" headerRowDxfId="775" dataDxfId="773" headerRowBorderDxfId="774" tableBorderDxfId="77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771" totalsRowDxfId="67"/>
    <tableColumn id="2" name="Natura Documento" dataDxfId="770" totalsRowDxfId="66"/>
    <tableColumn id="3" name="Fornitore/Dipendente" dataDxfId="769" totalsRowDxfId="65"/>
    <tableColumn id="12" name="P.IVA fornitore" dataDxfId="392" totalsRowDxfId="64"/>
    <tableColumn id="4" name="Num. Doc." dataDxfId="768" totalsRowDxfId="63"/>
    <tableColumn id="5" name="Data doc./     Periodo rif. BP" dataDxfId="767" totalsRowDxfId="62"/>
    <tableColumn id="6" name="Imponibile/   lordo BP" dataDxfId="766" totalsRowDxfId="61"/>
    <tableColumn id="7" name="Iva" dataDxfId="765" totalsRowDxfId="60"/>
    <tableColumn id="8" name="Totale documento di spesa" dataDxfId="764" totalsRowDxfId="59"/>
    <tableColumn id="20" name="Oneri sociali e previdenziali Quota carico azienda" dataDxfId="763" totalsRowDxfId="58"/>
    <tableColumn id="9" name="Pagamento effettuato" dataDxfId="762" totalsRowDxfId="57"/>
    <tableColumn id="10" name="Data di pagamento" dataDxfId="761" totalsRowDxfId="56"/>
    <tableColumn id="11" name="Modalità di pagamento " dataDxfId="760" totalsRowDxfId="55"/>
    <tableColumn id="16" name="Descrizione Fattura" dataDxfId="759" totalsRowDxfId="54"/>
    <tableColumn id="17" name="Sottovoce di spesa" dataDxfId="758" totalsRowDxfId="53"/>
    <tableColumn id="18" name="Spesa Ammissibile presentata" totalsRowFunction="sum" dataDxfId="757" totalsRowDxfId="52"/>
    <tableColumn id="19" name="Spesa Ammissibile rendicontata" totalsRowFunction="sum" dataDxfId="756" totalsRowDxfId="5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Tabella13467" displayName="Tabella13467" ref="A1:Q101" totalsRowCount="1" headerRowDxfId="755" dataDxfId="753" headerRowBorderDxfId="754" tableBorderDxfId="75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751" totalsRowDxfId="84"/>
    <tableColumn id="2" name="Natura Documento" dataDxfId="750" totalsRowDxfId="83"/>
    <tableColumn id="3" name="Fornitore/Dipendente" dataDxfId="749" totalsRowDxfId="82"/>
    <tableColumn id="12" name="P.IVA fornitore" dataDxfId="391" totalsRowDxfId="81"/>
    <tableColumn id="4" name="Num. Doc." dataDxfId="748" totalsRowDxfId="80"/>
    <tableColumn id="5" name="Data doc./     Periodo rif. BP" dataDxfId="747" totalsRowDxfId="79"/>
    <tableColumn id="6" name="Imponibile/   lordo BP" dataDxfId="746" totalsRowDxfId="78"/>
    <tableColumn id="7" name="Iva" dataDxfId="745" totalsRowDxfId="77"/>
    <tableColumn id="8" name="Totale documento di spesa" dataDxfId="744" totalsRowDxfId="76"/>
    <tableColumn id="20" name="Oneri sociali e previdenziali Quota carico azienda" dataDxfId="743" totalsRowDxfId="75"/>
    <tableColumn id="9" name="Pagamento effettuato" dataDxfId="742" totalsRowDxfId="74"/>
    <tableColumn id="10" name="Data di pagamento" dataDxfId="741" totalsRowDxfId="73"/>
    <tableColumn id="11" name="Modalità di pagamento " dataDxfId="740" totalsRowDxfId="72"/>
    <tableColumn id="16" name="Descrizione Fattura" dataDxfId="739" totalsRowDxfId="71"/>
    <tableColumn id="17" name="Sottovoce di spesa" dataDxfId="738" totalsRowDxfId="70"/>
    <tableColumn id="18" name="Spesa Ammissibile presentata" totalsRowFunction="sum" dataDxfId="737" totalsRowDxfId="69"/>
    <tableColumn id="19" name="Spesa Ammissibile rendicontata" totalsRowFunction="sum" dataDxfId="736" totalsRowDxfId="6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8" name="Tabella1346789" displayName="Tabella1346789" ref="A1:Q101" totalsRowCount="1" headerRowDxfId="735" dataDxfId="733" headerRowBorderDxfId="734" tableBorderDxfId="73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731" totalsRowDxfId="101"/>
    <tableColumn id="2" name="Natura Documento" dataDxfId="730" totalsRowDxfId="100"/>
    <tableColumn id="3" name="Fornitore/Dipendente" dataDxfId="729" totalsRowDxfId="99"/>
    <tableColumn id="12" name="P.IVA fornitore" dataDxfId="390" totalsRowDxfId="98"/>
    <tableColumn id="4" name="Num. Doc." dataDxfId="728" totalsRowDxfId="97"/>
    <tableColumn id="5" name="Data doc./     Periodo rif. BP" dataDxfId="727" totalsRowDxfId="96"/>
    <tableColumn id="6" name="Imponibile/   lordo BP" dataDxfId="726" totalsRowDxfId="95"/>
    <tableColumn id="7" name="Iva" dataDxfId="725" totalsRowDxfId="94"/>
    <tableColumn id="8" name="Totale documento di spesa" dataDxfId="724" totalsRowDxfId="93"/>
    <tableColumn id="20" name="Oneri sociali e previdenziali Quota carico azienda" dataDxfId="723" totalsRowDxfId="92"/>
    <tableColumn id="9" name="Pagamento effettuato" dataDxfId="722" totalsRowDxfId="91"/>
    <tableColumn id="10" name="Data di pagamento" dataDxfId="721" totalsRowDxfId="90"/>
    <tableColumn id="11" name="Modalità di pagamento " dataDxfId="720" totalsRowDxfId="89"/>
    <tableColumn id="16" name="Descrizione Fattura" dataDxfId="719" totalsRowDxfId="88"/>
    <tableColumn id="17" name="Sottovoce di spesa" dataDxfId="718" totalsRowDxfId="87"/>
    <tableColumn id="18" name="Spesa Ammissibile presentata" totalsRowFunction="sum" dataDxfId="717" totalsRowDxfId="86"/>
    <tableColumn id="19" name="Spesa Ammissibile rendicontata" totalsRowFunction="sum" dataDxfId="716" totalsRowDxfId="85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12" name="Tabella134678910111213" displayName="Tabella134678910111213" ref="A1:Q101" totalsRowCount="1" headerRowDxfId="715" dataDxfId="713" headerRowBorderDxfId="714" tableBorderDxfId="71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711" totalsRowDxfId="118"/>
    <tableColumn id="2" name="Natura Documento" dataDxfId="710" totalsRowDxfId="117"/>
    <tableColumn id="3" name="Fornitore/Dipendente" dataDxfId="709" totalsRowDxfId="116"/>
    <tableColumn id="12" name="P.IVA fornitore" dataDxfId="389" totalsRowDxfId="115"/>
    <tableColumn id="4" name="Num. Doc." dataDxfId="708" totalsRowDxfId="114"/>
    <tableColumn id="5" name="Data doc./     Periodo rif. BP" dataDxfId="707" totalsRowDxfId="113"/>
    <tableColumn id="6" name="Imponibile/   lordo BP" dataDxfId="706" totalsRowDxfId="112"/>
    <tableColumn id="7" name="Iva" dataDxfId="705" totalsRowDxfId="111"/>
    <tableColumn id="8" name="Totale documento di spesa" dataDxfId="704" totalsRowDxfId="110"/>
    <tableColumn id="20" name="Oneri sociali e previdenziali Quota carico azienda" dataDxfId="703" totalsRowDxfId="109"/>
    <tableColumn id="9" name="Pagamento effettuato" dataDxfId="702" totalsRowDxfId="108"/>
    <tableColumn id="10" name="Data di pagamento" dataDxfId="701" totalsRowDxfId="107"/>
    <tableColumn id="11" name="Modalità di pagamento " dataDxfId="700" totalsRowDxfId="106"/>
    <tableColumn id="16" name="Descrizione Fattura" dataDxfId="699" totalsRowDxfId="105"/>
    <tableColumn id="17" name="Sottovoce di spesa" dataDxfId="698" totalsRowDxfId="104"/>
    <tableColumn id="18" name="Spesa Ammissibile presentata" totalsRowFunction="sum" dataDxfId="697" totalsRowDxfId="103"/>
    <tableColumn id="19" name="Spesa Ammissibile rendicontata" totalsRowFunction="sum" dataDxfId="696" totalsRowDxfId="102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Tabella134678" displayName="Tabella134678" ref="A1:Q101" totalsRowCount="1" headerRowDxfId="695" dataDxfId="693" headerRowBorderDxfId="694" tableBorderDxfId="69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691" totalsRowDxfId="135"/>
    <tableColumn id="2" name="Natura Documento" dataDxfId="690" totalsRowDxfId="134"/>
    <tableColumn id="3" name="Fornitore/Dipendente" dataDxfId="689" totalsRowDxfId="133"/>
    <tableColumn id="12" name="P.IVA fornitore" dataDxfId="388" totalsRowDxfId="132"/>
    <tableColumn id="4" name="Num. Doc." dataDxfId="688" totalsRowDxfId="131"/>
    <tableColumn id="5" name="Data doc./     Periodo rif. BP" dataDxfId="687" totalsRowDxfId="130"/>
    <tableColumn id="6" name="Imponibile/   lordo BP" dataDxfId="686" totalsRowDxfId="129"/>
    <tableColumn id="7" name="Iva" dataDxfId="685" totalsRowDxfId="128"/>
    <tableColumn id="8" name="Totale documento di spesa" dataDxfId="684" totalsRowDxfId="127"/>
    <tableColumn id="20" name="Oneri sociali e previdenziali Quota carico azienda" dataDxfId="683" totalsRowDxfId="126"/>
    <tableColumn id="9" name="Pagamento effettuato" dataDxfId="682" totalsRowDxfId="125"/>
    <tableColumn id="10" name="Data di pagamento" dataDxfId="681" totalsRowDxfId="124"/>
    <tableColumn id="11" name="Modalità di pagamento " dataDxfId="680" totalsRowDxfId="123"/>
    <tableColumn id="16" name="Descrizione Fattura" dataDxfId="679" totalsRowDxfId="122"/>
    <tableColumn id="17" name="Sottovoce di spesa" dataDxfId="678" totalsRowDxfId="121"/>
    <tableColumn id="18" name="Spesa Ammissibile presentata" totalsRowFunction="sum" dataDxfId="677" totalsRowDxfId="120"/>
    <tableColumn id="19" name="Spesa Ammissibile rendicontata" totalsRowFunction="sum" dataDxfId="676" totalsRowDxfId="11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2" name="Tabella13" displayName="Tabella13" ref="A1:Q101" totalsRowCount="1" headerRowDxfId="675" dataDxfId="673" headerRowBorderDxfId="674" tableBorderDxfId="672" headerRowCellStyle="Normale 2">
  <autoFilter ref="A1:Q100">
    <filterColumn colId="0" hiddenButton="1"/>
    <filterColumn colId="1" hiddenButton="1"/>
    <filterColumn colId="2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N Progr" dataDxfId="671" totalsRowDxfId="152"/>
    <tableColumn id="2" name="Natura Documento" dataDxfId="670" totalsRowDxfId="151"/>
    <tableColumn id="3" name="Fornitore/Dipendente" dataDxfId="669" totalsRowDxfId="150"/>
    <tableColumn id="12" name="P.IVA fornitore" dataDxfId="387" totalsRowDxfId="149"/>
    <tableColumn id="4" name="Num. Doc." dataDxfId="668" totalsRowDxfId="148"/>
    <tableColumn id="5" name="Data doc./     Periodo rif. BP" dataDxfId="667" totalsRowDxfId="147"/>
    <tableColumn id="6" name="Imponibile/   lordo BP" dataDxfId="666" totalsRowDxfId="146"/>
    <tableColumn id="7" name="Iva" dataDxfId="665" totalsRowDxfId="145"/>
    <tableColumn id="8" name="Totale documento di spesa" dataDxfId="664" totalsRowDxfId="144"/>
    <tableColumn id="20" name="Oneri sociali e previdenziali Quota carico azienda" dataDxfId="663" totalsRowDxfId="143"/>
    <tableColumn id="9" name="Pagamento effettuato" dataDxfId="662" totalsRowDxfId="142"/>
    <tableColumn id="10" name="Data di pagamento" dataDxfId="661" totalsRowDxfId="141"/>
    <tableColumn id="11" name="Modalità di pagamento " dataDxfId="660" totalsRowDxfId="140"/>
    <tableColumn id="16" name="Descrizione Fattura" dataDxfId="659" totalsRowDxfId="139"/>
    <tableColumn id="17" name="Sottovoce di spesa" dataDxfId="658" totalsRowDxfId="138"/>
    <tableColumn id="18" name="Spesa Ammissibile presentata" totalsRowFunction="sum" dataDxfId="657" totalsRowDxfId="137"/>
    <tableColumn id="19" name="Spesa Ammissibile rendicontata" totalsRowFunction="sum" dataDxfId="656" totalsRowDxfId="13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0.39997558519241921"/>
    <pageSetUpPr fitToPage="1"/>
  </sheetPr>
  <dimension ref="A1:F64"/>
  <sheetViews>
    <sheetView showGridLines="0" tabSelected="1" workbookViewId="0">
      <selection activeCell="M24" sqref="M24"/>
    </sheetView>
  </sheetViews>
  <sheetFormatPr defaultColWidth="8.85546875" defaultRowHeight="12" x14ac:dyDescent="0.2"/>
  <cols>
    <col min="1" max="1" width="36.42578125" style="3" customWidth="1"/>
    <col min="2" max="5" width="16.7109375" style="3" customWidth="1"/>
    <col min="6" max="16384" width="8.85546875" style="3"/>
  </cols>
  <sheetData>
    <row r="1" spans="1:5" ht="51.75" customHeight="1" x14ac:dyDescent="0.2"/>
    <row r="2" spans="1:5" ht="21" x14ac:dyDescent="0.35">
      <c r="A2" s="46" t="s">
        <v>53</v>
      </c>
      <c r="B2" s="46"/>
      <c r="C2" s="46"/>
      <c r="D2" s="46"/>
      <c r="E2" s="46"/>
    </row>
    <row r="3" spans="1:5" ht="12.75" customHeight="1" x14ac:dyDescent="0.35">
      <c r="A3" s="15"/>
      <c r="B3" s="15"/>
      <c r="C3" s="15"/>
      <c r="D3" s="15"/>
      <c r="E3" s="15"/>
    </row>
    <row r="4" spans="1:5" ht="7.5" customHeight="1" x14ac:dyDescent="0.35">
      <c r="A4" s="15"/>
      <c r="B4" s="15"/>
      <c r="C4" s="15"/>
      <c r="D4" s="15"/>
      <c r="E4" s="15"/>
    </row>
    <row r="5" spans="1:5" ht="6.75" customHeight="1" x14ac:dyDescent="0.2"/>
    <row r="6" spans="1:5" ht="15" x14ac:dyDescent="0.25">
      <c r="A6" s="37" t="s">
        <v>44</v>
      </c>
      <c r="B6" s="45"/>
      <c r="C6" s="45"/>
    </row>
    <row r="7" spans="1:5" ht="15" x14ac:dyDescent="0.25">
      <c r="A7" s="37" t="s">
        <v>45</v>
      </c>
      <c r="B7" s="45"/>
      <c r="C7" s="45"/>
    </row>
    <row r="8" spans="1:5" ht="15" x14ac:dyDescent="0.25">
      <c r="A8" s="37" t="s">
        <v>46</v>
      </c>
      <c r="B8" s="45"/>
      <c r="C8" s="45"/>
    </row>
    <row r="9" spans="1:5" ht="15" x14ac:dyDescent="0.25">
      <c r="A9" s="37" t="s">
        <v>47</v>
      </c>
      <c r="B9" s="45"/>
      <c r="C9" s="45"/>
    </row>
    <row r="10" spans="1:5" ht="15" x14ac:dyDescent="0.25">
      <c r="A10" s="37" t="s">
        <v>48</v>
      </c>
      <c r="B10" s="45"/>
      <c r="C10" s="45"/>
    </row>
    <row r="11" spans="1:5" ht="15" x14ac:dyDescent="0.25">
      <c r="A11" s="38" t="s">
        <v>304</v>
      </c>
      <c r="B11" s="52"/>
      <c r="C11" s="53"/>
    </row>
    <row r="12" spans="1:5" ht="15" x14ac:dyDescent="0.25">
      <c r="A12" s="37" t="s">
        <v>20</v>
      </c>
      <c r="B12" s="45"/>
      <c r="C12" s="45"/>
      <c r="E12" s="25"/>
    </row>
    <row r="15" spans="1:5" ht="6" customHeight="1" x14ac:dyDescent="0.2"/>
    <row r="16" spans="1:5" ht="5.25" customHeight="1" x14ac:dyDescent="0.2"/>
    <row r="17" spans="1:5" ht="12.75" thickBot="1" x14ac:dyDescent="0.25"/>
    <row r="18" spans="1:5" ht="12.75" thickBot="1" x14ac:dyDescent="0.25">
      <c r="B18" s="50" t="s">
        <v>41</v>
      </c>
      <c r="C18" s="51"/>
      <c r="D18" s="50" t="s">
        <v>42</v>
      </c>
      <c r="E18" s="51"/>
    </row>
    <row r="19" spans="1:5" ht="44.25" customHeight="1" x14ac:dyDescent="0.2">
      <c r="A19" s="13" t="s">
        <v>49</v>
      </c>
      <c r="B19" s="41" t="s">
        <v>314</v>
      </c>
      <c r="C19" s="41" t="s">
        <v>40</v>
      </c>
      <c r="D19" s="41" t="s">
        <v>315</v>
      </c>
      <c r="E19" s="41" t="s">
        <v>316</v>
      </c>
    </row>
    <row r="20" spans="1:5" x14ac:dyDescent="0.2">
      <c r="A20" s="26" t="s">
        <v>21</v>
      </c>
      <c r="B20" s="27">
        <v>0</v>
      </c>
      <c r="C20" s="28">
        <v>0</v>
      </c>
      <c r="D20" s="17">
        <f>Tabella1[[#Totals],[Spesa Ammissibile presentata]]</f>
        <v>0</v>
      </c>
      <c r="E20" s="16">
        <f>Tabella1[[#Totals],[Spesa Ammissibile rendicontata]]</f>
        <v>0</v>
      </c>
    </row>
    <row r="21" spans="1:5" x14ac:dyDescent="0.2">
      <c r="A21" s="26" t="s">
        <v>22</v>
      </c>
      <c r="B21" s="27">
        <v>0</v>
      </c>
      <c r="C21" s="28">
        <v>0</v>
      </c>
      <c r="D21" s="17">
        <f>Tabella134[[#Totals],[Spesa Ammissibile presentata]]</f>
        <v>0</v>
      </c>
      <c r="E21" s="16">
        <f>Tabella134[[#Totals],[Spesa Ammissibile rendicontata]]</f>
        <v>0</v>
      </c>
    </row>
    <row r="22" spans="1:5" x14ac:dyDescent="0.2">
      <c r="A22" s="26" t="s">
        <v>23</v>
      </c>
      <c r="B22" s="27">
        <v>0</v>
      </c>
      <c r="C22" s="28">
        <v>0</v>
      </c>
      <c r="D22" s="17">
        <f>Tabella1345[[#Totals],[Spesa Ammissibile presentata]]</f>
        <v>0</v>
      </c>
      <c r="E22" s="16">
        <f>Tabella1345[[#Totals],[Spesa Ammissibile rendicontata]]</f>
        <v>0</v>
      </c>
    </row>
    <row r="23" spans="1:5" x14ac:dyDescent="0.2">
      <c r="A23" s="29" t="s">
        <v>43</v>
      </c>
      <c r="B23" s="24">
        <v>0</v>
      </c>
      <c r="C23" s="30">
        <v>0</v>
      </c>
      <c r="D23" s="19">
        <f>Tabella1346[[#Totals],[Spesa Ammissibile presentata]]</f>
        <v>0</v>
      </c>
      <c r="E23" s="18">
        <f>Tabella1346[[#Totals],[Spesa Ammissibile rendicontata]]</f>
        <v>0</v>
      </c>
    </row>
    <row r="24" spans="1:5" x14ac:dyDescent="0.2">
      <c r="A24" s="29" t="s">
        <v>24</v>
      </c>
      <c r="B24" s="24">
        <v>0</v>
      </c>
      <c r="C24" s="30">
        <v>0</v>
      </c>
      <c r="D24" s="19">
        <f>Tabella13467[[#Totals],[Spesa Ammissibile presentata]]</f>
        <v>0</v>
      </c>
      <c r="E24" s="18">
        <f>Tabella13467[[#Totals],[Spesa Ammissibile rendicontata]]</f>
        <v>0</v>
      </c>
    </row>
    <row r="25" spans="1:5" x14ac:dyDescent="0.2">
      <c r="A25" s="29" t="s">
        <v>25</v>
      </c>
      <c r="B25" s="24">
        <v>0</v>
      </c>
      <c r="C25" s="30">
        <v>0</v>
      </c>
      <c r="D25" s="19">
        <f>Tabella1346789[[#Totals],[Spesa Ammissibile presentata]]</f>
        <v>0</v>
      </c>
      <c r="E25" s="18">
        <f>Tabella1346789[[#Totals],[Spesa Ammissibile rendicontata]]</f>
        <v>0</v>
      </c>
    </row>
    <row r="26" spans="1:5" x14ac:dyDescent="0.2">
      <c r="A26" s="29" t="s">
        <v>26</v>
      </c>
      <c r="B26" s="24">
        <v>0</v>
      </c>
      <c r="C26" s="30">
        <v>0</v>
      </c>
      <c r="D26" s="19">
        <f>Tabella134678910111213[[#Totals],[Spesa Ammissibile presentata]]</f>
        <v>0</v>
      </c>
      <c r="E26" s="18">
        <f>Tabella134678910111213[[#Totals],[Spesa Ammissibile rendicontata]]</f>
        <v>0</v>
      </c>
    </row>
    <row r="27" spans="1:5" x14ac:dyDescent="0.2">
      <c r="A27" s="29" t="s">
        <v>27</v>
      </c>
      <c r="B27" s="24">
        <v>0</v>
      </c>
      <c r="C27" s="30">
        <v>0</v>
      </c>
      <c r="D27" s="19">
        <f>Tabella134678[[#Totals],[Spesa Ammissibile presentata]]</f>
        <v>0</v>
      </c>
      <c r="E27" s="18">
        <f>Tabella134678[[#Totals],[Spesa Ammissibile rendicontata]]</f>
        <v>0</v>
      </c>
    </row>
    <row r="28" spans="1:5" x14ac:dyDescent="0.2">
      <c r="A28" s="29" t="s">
        <v>183</v>
      </c>
      <c r="B28" s="24">
        <v>0</v>
      </c>
      <c r="C28" s="30">
        <v>0</v>
      </c>
      <c r="D28" s="19">
        <f>Tabella13[[#Totals],[Spesa Ammissibile presentata]]</f>
        <v>0</v>
      </c>
      <c r="E28" s="18">
        <f>Tabella13[[#Totals],[Spesa Ammissibile rendicontata]]</f>
        <v>0</v>
      </c>
    </row>
    <row r="29" spans="1:5" x14ac:dyDescent="0.2">
      <c r="A29" s="29" t="s">
        <v>33</v>
      </c>
      <c r="B29" s="24">
        <v>0</v>
      </c>
      <c r="C29" s="30">
        <v>0</v>
      </c>
      <c r="D29" s="19">
        <f>Tabella131516[[#Totals],[Spesa Ammissibile presentata]]</f>
        <v>0</v>
      </c>
      <c r="E29" s="18">
        <f>Tabella131516[[#Totals],[Spesa Ammissibile rendicontata]]</f>
        <v>0</v>
      </c>
    </row>
    <row r="30" spans="1:5" x14ac:dyDescent="0.2">
      <c r="A30" s="29" t="s">
        <v>37</v>
      </c>
      <c r="B30" s="24">
        <v>0</v>
      </c>
      <c r="C30" s="30">
        <v>0</v>
      </c>
      <c r="D30" s="19">
        <f>Tabella13151617181920[[#Totals],[Spesa Ammissibile presentata]]</f>
        <v>0</v>
      </c>
      <c r="E30" s="18">
        <f>Tabella13151617181920[[#Totals],[Spesa Ammissibile rendicontata]]</f>
        <v>0</v>
      </c>
    </row>
    <row r="31" spans="1:5" x14ac:dyDescent="0.2">
      <c r="A31" s="29" t="s">
        <v>313</v>
      </c>
      <c r="B31" s="24">
        <v>0</v>
      </c>
      <c r="C31" s="30">
        <v>0</v>
      </c>
      <c r="D31" s="19">
        <f>Tabella1315161718192021[[#Totals],[Spesa Ammissibile presentata]]</f>
        <v>0</v>
      </c>
      <c r="E31" s="18">
        <f>Tabella1315161718192021[[#Totals],[Spesa Ammissibile rendicontata]]</f>
        <v>0</v>
      </c>
    </row>
    <row r="32" spans="1:5" x14ac:dyDescent="0.2">
      <c r="A32" s="29" t="s">
        <v>28</v>
      </c>
      <c r="B32" s="24">
        <v>0</v>
      </c>
      <c r="C32" s="30">
        <v>0</v>
      </c>
      <c r="D32" s="19">
        <f>Tabella134678910[[#Totals],[Spesa Ammissibile presentata]]</f>
        <v>0</v>
      </c>
      <c r="E32" s="18">
        <f>Tabella134678910[[#Totals],[Spesa Ammissibile rendicontata]]</f>
        <v>0</v>
      </c>
    </row>
    <row r="33" spans="1:6" x14ac:dyDescent="0.2">
      <c r="A33" s="29" t="s">
        <v>29</v>
      </c>
      <c r="B33" s="24">
        <v>0</v>
      </c>
      <c r="C33" s="30">
        <v>0</v>
      </c>
      <c r="D33" s="19">
        <f>Tabella13467891011[[#Totals],[Spesa Ammissibile presentata]]</f>
        <v>0</v>
      </c>
      <c r="E33" s="18">
        <f>Tabella13467891011[[#Totals],[Spesa Ammissibile rendicontata]]</f>
        <v>0</v>
      </c>
    </row>
    <row r="34" spans="1:6" x14ac:dyDescent="0.2">
      <c r="A34" s="29" t="s">
        <v>30</v>
      </c>
      <c r="B34" s="24">
        <v>0</v>
      </c>
      <c r="C34" s="30">
        <v>0</v>
      </c>
      <c r="D34" s="19">
        <f>Tabella1346789101112[[#Totals],[Spesa Ammissibile presentata]]</f>
        <v>0</v>
      </c>
      <c r="E34" s="18">
        <f>Tabella1346789101112[[#Totals],[Spesa Ammissibile rendicontata]]</f>
        <v>0</v>
      </c>
    </row>
    <row r="35" spans="1:6" x14ac:dyDescent="0.2">
      <c r="A35" s="29" t="s">
        <v>31</v>
      </c>
      <c r="B35" s="24">
        <v>0</v>
      </c>
      <c r="C35" s="30">
        <v>0</v>
      </c>
      <c r="D35" s="19">
        <f>Tabella13467891014[[#Totals],[Spesa Ammissibile presentata]]</f>
        <v>0</v>
      </c>
      <c r="E35" s="18">
        <f>Tabella13467891014[[#Totals],[Spesa Ammissibile rendicontata]]</f>
        <v>0</v>
      </c>
    </row>
    <row r="36" spans="1:6" x14ac:dyDescent="0.2">
      <c r="A36" s="29" t="s">
        <v>32</v>
      </c>
      <c r="B36" s="24">
        <v>0</v>
      </c>
      <c r="C36" s="30">
        <v>0</v>
      </c>
      <c r="D36" s="19">
        <f>Tabella1315[[#Totals],[Spesa Ammissibile presentata]]</f>
        <v>0</v>
      </c>
      <c r="E36" s="18">
        <f>Tabella1315[[#Totals],[Spesa Ammissibile rendicontata]]</f>
        <v>0</v>
      </c>
    </row>
    <row r="37" spans="1:6" x14ac:dyDescent="0.2">
      <c r="A37" s="29" t="s">
        <v>34</v>
      </c>
      <c r="B37" s="24">
        <v>0</v>
      </c>
      <c r="C37" s="30">
        <v>0</v>
      </c>
      <c r="D37" s="19">
        <f>Tabella13151617[[#Totals],[Spesa Ammissibile presentata]]</f>
        <v>0</v>
      </c>
      <c r="E37" s="18">
        <f>Tabella13151617[[#Totals],[Spesa Ammissibile rendicontata]]</f>
        <v>0</v>
      </c>
    </row>
    <row r="38" spans="1:6" x14ac:dyDescent="0.2">
      <c r="A38" s="29" t="s">
        <v>35</v>
      </c>
      <c r="B38" s="24">
        <v>0</v>
      </c>
      <c r="C38" s="30">
        <v>0</v>
      </c>
      <c r="D38" s="19">
        <f>Tabella1315161718[[#Totals],[Spesa Ammissibile presentata]]</f>
        <v>0</v>
      </c>
      <c r="E38" s="18">
        <f>Tabella1315161718[[#Totals],[Spesa Ammissibile rendicontata]]</f>
        <v>0</v>
      </c>
    </row>
    <row r="39" spans="1:6" x14ac:dyDescent="0.2">
      <c r="A39" s="29" t="s">
        <v>36</v>
      </c>
      <c r="B39" s="24">
        <v>0</v>
      </c>
      <c r="C39" s="30">
        <v>0</v>
      </c>
      <c r="D39" s="19">
        <f>Tabella131516171819[[#Totals],[Spesa Ammissibile presentata]]</f>
        <v>0</v>
      </c>
      <c r="E39" s="18">
        <f>Tabella131516171819[[#Totals],[Spesa Ammissibile rendicontata]]</f>
        <v>0</v>
      </c>
    </row>
    <row r="40" spans="1:6" x14ac:dyDescent="0.2">
      <c r="A40" s="29" t="s">
        <v>39</v>
      </c>
      <c r="B40" s="24">
        <v>0</v>
      </c>
      <c r="C40" s="30">
        <v>0</v>
      </c>
      <c r="D40" s="19">
        <f>Tabella131516171819202122[[#Totals],[Spesa Ammissibile presentata]]</f>
        <v>0</v>
      </c>
      <c r="E40" s="18">
        <f>Tabella131516171819202122[[#Totals],[Spesa Ammissibile rendicontata]]</f>
        <v>0</v>
      </c>
    </row>
    <row r="41" spans="1:6" ht="12.75" thickBot="1" x14ac:dyDescent="0.25">
      <c r="A41" s="29" t="s">
        <v>312</v>
      </c>
      <c r="B41" s="24">
        <v>0</v>
      </c>
      <c r="C41" s="30">
        <v>0</v>
      </c>
      <c r="D41" s="19">
        <f>Tabella13151617181920212223[[#Totals],[Spesa Ammissibile presentata]]</f>
        <v>0</v>
      </c>
      <c r="E41" s="18">
        <f>Tabella13151617181920212223[[#Totals],[Spesa Ammissibile rendicontata]]</f>
        <v>0</v>
      </c>
    </row>
    <row r="42" spans="1:6" x14ac:dyDescent="0.2">
      <c r="A42" s="4" t="s">
        <v>52</v>
      </c>
      <c r="B42" s="7">
        <f>SUM(B20:B22)</f>
        <v>0</v>
      </c>
      <c r="C42" s="7">
        <f>SUM(C20:C22)</f>
        <v>0</v>
      </c>
      <c r="D42" s="7">
        <f>SUM(D20:D22)</f>
        <v>0</v>
      </c>
      <c r="E42" s="8">
        <f>SUM(E20:E22)</f>
        <v>0</v>
      </c>
    </row>
    <row r="43" spans="1:6" ht="12.75" thickBot="1" x14ac:dyDescent="0.25">
      <c r="A43" s="5" t="s">
        <v>50</v>
      </c>
      <c r="B43" s="9">
        <f>SUM(B23:B41)</f>
        <v>0</v>
      </c>
      <c r="C43" s="9">
        <f>SUM(C23:C41)</f>
        <v>0</v>
      </c>
      <c r="D43" s="9">
        <f>SUM(D23:D41)</f>
        <v>0</v>
      </c>
      <c r="E43" s="10">
        <f>SUM(E23:E41)</f>
        <v>0</v>
      </c>
    </row>
    <row r="44" spans="1:6" ht="12.75" thickBot="1" x14ac:dyDescent="0.25">
      <c r="A44" s="6" t="s">
        <v>51</v>
      </c>
      <c r="B44" s="11">
        <f>B42+B43</f>
        <v>0</v>
      </c>
      <c r="C44" s="11">
        <f t="shared" ref="C44:E44" si="0">C42+C43</f>
        <v>0</v>
      </c>
      <c r="D44" s="11">
        <f t="shared" si="0"/>
        <v>0</v>
      </c>
      <c r="E44" s="12">
        <f t="shared" si="0"/>
        <v>0</v>
      </c>
    </row>
    <row r="48" spans="1:6" ht="15" x14ac:dyDescent="0.25">
      <c r="A48" s="31" t="s">
        <v>55</v>
      </c>
      <c r="B48" s="32"/>
      <c r="C48" s="32"/>
      <c r="D48" s="25"/>
      <c r="E48" s="25"/>
      <c r="F48" s="25"/>
    </row>
    <row r="49" spans="1:6" ht="15" x14ac:dyDescent="0.25">
      <c r="A49" s="31" t="s">
        <v>56</v>
      </c>
      <c r="B49" s="31" t="s">
        <v>57</v>
      </c>
      <c r="C49" s="32"/>
      <c r="D49" s="25"/>
      <c r="E49" s="25"/>
      <c r="F49" s="25"/>
    </row>
    <row r="50" spans="1:6" ht="15" x14ac:dyDescent="0.25">
      <c r="A50" s="33" t="s">
        <v>58</v>
      </c>
      <c r="B50" s="33" t="s">
        <v>59</v>
      </c>
      <c r="C50" s="34"/>
      <c r="D50" s="25"/>
      <c r="E50" s="25"/>
      <c r="F50" s="25"/>
    </row>
    <row r="51" spans="1:6" ht="15" x14ac:dyDescent="0.25">
      <c r="A51" s="54" t="s">
        <v>310</v>
      </c>
      <c r="B51" s="54"/>
      <c r="C51" s="34"/>
      <c r="D51" s="47" t="s">
        <v>62</v>
      </c>
      <c r="E51" s="47"/>
      <c r="F51" s="25"/>
    </row>
    <row r="52" spans="1:6" ht="15" x14ac:dyDescent="0.25">
      <c r="A52" s="35" t="s">
        <v>308</v>
      </c>
      <c r="B52" s="33"/>
      <c r="C52" s="34"/>
      <c r="D52" s="31" t="s">
        <v>60</v>
      </c>
      <c r="E52" s="32"/>
      <c r="F52" s="25"/>
    </row>
    <row r="53" spans="1:6" ht="15" x14ac:dyDescent="0.25">
      <c r="A53" s="48" t="s">
        <v>61</v>
      </c>
      <c r="B53" s="48"/>
      <c r="C53" s="34"/>
      <c r="D53" s="48" t="s">
        <v>61</v>
      </c>
      <c r="E53" s="48"/>
      <c r="F53" s="25"/>
    </row>
    <row r="54" spans="1:6" ht="15" x14ac:dyDescent="0.25">
      <c r="A54" s="36"/>
      <c r="B54" s="34"/>
      <c r="C54" s="34"/>
      <c r="D54" s="34"/>
      <c r="E54" s="34"/>
      <c r="F54" s="25"/>
    </row>
    <row r="55" spans="1:6" ht="40.15" customHeight="1" x14ac:dyDescent="0.2">
      <c r="A55" s="49" t="s">
        <v>309</v>
      </c>
      <c r="B55" s="49"/>
      <c r="C55" s="49"/>
      <c r="D55" s="49"/>
      <c r="E55" s="49"/>
      <c r="F55" s="25"/>
    </row>
    <row r="56" spans="1:6" x14ac:dyDescent="0.2">
      <c r="A56" s="25"/>
      <c r="B56" s="25"/>
      <c r="C56" s="25"/>
      <c r="D56" s="25"/>
      <c r="E56" s="25"/>
      <c r="F56" s="25"/>
    </row>
    <row r="57" spans="1:6" x14ac:dyDescent="0.2">
      <c r="A57" s="25"/>
      <c r="B57" s="25"/>
      <c r="C57" s="25"/>
      <c r="D57" s="25"/>
      <c r="E57" s="25"/>
      <c r="F57" s="25"/>
    </row>
    <row r="58" spans="1:6" x14ac:dyDescent="0.2">
      <c r="A58" s="25"/>
      <c r="B58" s="25"/>
      <c r="C58" s="25"/>
      <c r="D58" s="25"/>
      <c r="E58" s="25"/>
      <c r="F58" s="25"/>
    </row>
    <row r="59" spans="1:6" x14ac:dyDescent="0.2">
      <c r="A59" s="25"/>
      <c r="B59" s="25"/>
      <c r="C59" s="25"/>
      <c r="D59" s="25"/>
      <c r="E59" s="25"/>
      <c r="F59" s="25"/>
    </row>
    <row r="60" spans="1:6" x14ac:dyDescent="0.2">
      <c r="A60" s="25"/>
      <c r="B60" s="25"/>
      <c r="C60" s="25"/>
      <c r="D60" s="25"/>
      <c r="E60" s="25"/>
      <c r="F60" s="25"/>
    </row>
    <row r="61" spans="1:6" x14ac:dyDescent="0.2">
      <c r="A61" s="25"/>
      <c r="B61" s="25"/>
      <c r="C61" s="25"/>
      <c r="D61" s="25"/>
      <c r="E61" s="25"/>
      <c r="F61" s="25"/>
    </row>
    <row r="62" spans="1:6" x14ac:dyDescent="0.2">
      <c r="A62" s="25"/>
      <c r="B62" s="25"/>
      <c r="C62" s="25"/>
      <c r="D62" s="25"/>
      <c r="E62" s="25"/>
      <c r="F62" s="25"/>
    </row>
    <row r="63" spans="1:6" x14ac:dyDescent="0.2">
      <c r="A63" s="25"/>
      <c r="B63" s="25"/>
      <c r="C63" s="25"/>
      <c r="D63" s="25"/>
      <c r="E63" s="25"/>
      <c r="F63" s="25"/>
    </row>
    <row r="64" spans="1:6" x14ac:dyDescent="0.2">
      <c r="A64" s="25"/>
      <c r="B64" s="25"/>
      <c r="C64" s="25"/>
      <c r="D64" s="25"/>
      <c r="E64" s="25"/>
      <c r="F64" s="25"/>
    </row>
  </sheetData>
  <mergeCells count="15">
    <mergeCell ref="B12:C12"/>
    <mergeCell ref="A2:E2"/>
    <mergeCell ref="D51:E51"/>
    <mergeCell ref="D53:E53"/>
    <mergeCell ref="A55:E55"/>
    <mergeCell ref="B18:C18"/>
    <mergeCell ref="D18:E18"/>
    <mergeCell ref="B6:C6"/>
    <mergeCell ref="B7:C7"/>
    <mergeCell ref="B8:C8"/>
    <mergeCell ref="B9:C9"/>
    <mergeCell ref="B10:C10"/>
    <mergeCell ref="B11:C11"/>
    <mergeCell ref="A51:B51"/>
    <mergeCell ref="A53:B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 xml:space="preserve">&amp;L&amp;"-,Grassetto"&amp;10POR FESR 2014-2020
&amp;G&amp;C&amp;"-,Grassetto"“Attrazione produzioni cinematografiche e azioni di sistema attraverso
il sostegno delle PMI che operano direttamente o indirettamente nel settore"&amp;R&amp;"-,Grassetto"&amp;10Allegato 2 &amp;"-,Normale"&amp;11
</oddHeader>
  </headerFooter>
  <ignoredErrors>
    <ignoredError sqref="D32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0" tint="-0.249977111117893"/>
  </sheetPr>
  <dimension ref="A1:W101"/>
  <sheetViews>
    <sheetView workbookViewId="0">
      <pane ySplit="1" topLeftCell="A89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SUBTOTAL(109,Tabella13[Spesa Ammissibile presentata])</f>
        <v>0</v>
      </c>
      <c r="Q101" s="40">
        <f>SUBTOTAL(109,Tabella13[Spesa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categorie!$P$2:$P$12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0" tint="-0.249977111117893"/>
  </sheetPr>
  <dimension ref="A1:W101"/>
  <sheetViews>
    <sheetView workbookViewId="0">
      <pane ySplit="1" topLeftCell="A9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SUBTOTAL(109,Tabella131516[Spesa Ammissibile presentata])</f>
        <v>0</v>
      </c>
      <c r="Q101" s="40">
        <f>SUBTOTAL(109,Tabella131516[Spesa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categorie!$R$2:$R$16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SUBTOTAL(109,Tabella13151617181920[Spesa Ammissibile presentata])</f>
        <v>0</v>
      </c>
      <c r="Q101" s="40">
        <f>SUBTOTAL(109,Tabella13151617181920[Spesa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categorie!$W$2:$W$20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0" tint="-0.249977111117893"/>
  </sheetPr>
  <dimension ref="A1:W101"/>
  <sheetViews>
    <sheetView workbookViewId="0">
      <pane ySplit="1" topLeftCell="A9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SUBTOTAL(109,Tabella1315161718192021[Spesa Ammissibile presentata])</f>
        <v>0</v>
      </c>
      <c r="Q101" s="40">
        <f>SUBTOTAL(109,Tabella1315161718192021[Spesa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categorie!$X$2:$X$18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0" tint="-0.249977111117893"/>
  </sheetPr>
  <dimension ref="A1:W101"/>
  <sheetViews>
    <sheetView workbookViewId="0">
      <pane ySplit="1" topLeftCell="A95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SUBTOTAL(109,Tabella134678910[Spesa Ammissibile presentata])</f>
        <v>0</v>
      </c>
      <c r="Q101" s="40">
        <f>SUBTOTAL(109,Tabella134678910[Spesa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categorie!$L$2:$L$16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0" tint="-0.249977111117893"/>
  </sheetPr>
  <dimension ref="A1:W101"/>
  <sheetViews>
    <sheetView workbookViewId="0">
      <pane ySplit="1" topLeftCell="A90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SUBTOTAL(109,Tabella13467891011[Spesa Ammissibile presentata])</f>
        <v>0</v>
      </c>
      <c r="Q101" s="40">
        <f>SUBTOTAL(109,Tabella13467891011[Spesa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categorie!$M$2:$M$9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SUBTOTAL(109,Tabella1346789101112[Spesa Ammissibile presentata])</f>
        <v>0</v>
      </c>
      <c r="Q101" s="40">
        <f>SUBTOTAL(109,Tabella1346789101112[Spesa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categorie!$N$2:$N$11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theme="0" tint="-0.249977111117893"/>
  </sheetPr>
  <dimension ref="A1:W101"/>
  <sheetViews>
    <sheetView workbookViewId="0">
      <pane ySplit="1" topLeftCell="A74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SUBTOTAL(109,Tabella13467891014[Spesa Ammissibile presentata])</f>
        <v>0</v>
      </c>
      <c r="Q101" s="40">
        <f>SUBTOTAL(109,Tabella13467891014[Spesa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categorie!$O$2:$O$13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SUBTOTAL(109,Tabella1315[Spesa Ammissibile presentata])</f>
        <v>0</v>
      </c>
      <c r="Q101" s="40">
        <f>SUBTOTAL(109,Tabella1315[Spesa Ammissibile rendicontata])</f>
        <v>0</v>
      </c>
    </row>
  </sheetData>
  <sheetProtection forma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categorie!$Q$2:$Q$5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0" tint="-0.249977111117893"/>
  </sheetPr>
  <dimension ref="A1:W101"/>
  <sheetViews>
    <sheetView workbookViewId="0">
      <pane ySplit="1" topLeftCell="A65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SUBTOTAL(109,Tabella13151617[Spesa Ammissibile presentata])</f>
        <v>0</v>
      </c>
      <c r="Q101" s="40">
        <f>SUBTOTAL(109,Tabella13151617[Spesa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categorie!$S$2:$S$16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0" tint="-4.9989318521683403E-2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/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/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/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/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/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/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/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/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/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/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/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/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/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/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/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/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/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/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/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/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/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/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/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/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/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/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/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/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/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/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/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/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/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/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/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/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/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/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/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/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/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/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/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/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/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/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/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/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/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/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/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/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/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/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/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/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/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/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/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/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/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/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/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/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/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/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/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/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/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/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/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/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/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/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/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/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/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/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/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/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/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/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/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/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/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/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/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/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/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/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/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/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/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/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/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/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/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/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/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42"/>
      <c r="B101" s="42"/>
      <c r="C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>
        <f>SUBTOTAL(109,Tabella1[Spesa Ammissibile presentata])</f>
        <v>0</v>
      </c>
      <c r="Q101" s="44">
        <f>SUBTOTAL(109,Tabella1[Spesa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 xml:space="preserve">&amp;L&amp;"+,Grassetto"&amp;14&amp;E&amp;A&amp;R&amp;"-,Grassetto"Allegato 2
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categorie!$D$2:$D$9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0" tint="-0.249977111117893"/>
  </sheetPr>
  <dimension ref="A1:W101"/>
  <sheetViews>
    <sheetView workbookViewId="0">
      <pane ySplit="1" topLeftCell="A43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 t="s">
        <v>54</v>
      </c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 t="s">
        <v>54</v>
      </c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 t="s">
        <v>54</v>
      </c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 t="s">
        <v>54</v>
      </c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 t="s">
        <v>54</v>
      </c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 t="s">
        <v>54</v>
      </c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 t="s">
        <v>54</v>
      </c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 t="s">
        <v>54</v>
      </c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 t="s">
        <v>54</v>
      </c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 t="s">
        <v>54</v>
      </c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 t="s">
        <v>54</v>
      </c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 t="s">
        <v>54</v>
      </c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 t="s">
        <v>54</v>
      </c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 t="s">
        <v>54</v>
      </c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 t="s">
        <v>54</v>
      </c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 t="s">
        <v>54</v>
      </c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 t="s">
        <v>54</v>
      </c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 t="s">
        <v>54</v>
      </c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 t="s">
        <v>54</v>
      </c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 t="s">
        <v>54</v>
      </c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 t="s">
        <v>54</v>
      </c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 t="s">
        <v>54</v>
      </c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 t="s">
        <v>54</v>
      </c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 t="s">
        <v>54</v>
      </c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 t="s">
        <v>54</v>
      </c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 t="s">
        <v>54</v>
      </c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 t="s">
        <v>54</v>
      </c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 t="s">
        <v>54</v>
      </c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 t="s">
        <v>54</v>
      </c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 t="s">
        <v>54</v>
      </c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 t="s">
        <v>54</v>
      </c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 t="s">
        <v>54</v>
      </c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 t="s">
        <v>54</v>
      </c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 t="s">
        <v>54</v>
      </c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 t="s">
        <v>54</v>
      </c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 t="s">
        <v>54</v>
      </c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 t="s">
        <v>54</v>
      </c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 t="s">
        <v>54</v>
      </c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 t="s">
        <v>54</v>
      </c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 t="s">
        <v>54</v>
      </c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 t="s">
        <v>54</v>
      </c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 t="s">
        <v>54</v>
      </c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 t="s">
        <v>54</v>
      </c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 t="s">
        <v>54</v>
      </c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 t="s">
        <v>54</v>
      </c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 t="s">
        <v>54</v>
      </c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 t="s">
        <v>54</v>
      </c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 t="s">
        <v>54</v>
      </c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 t="s">
        <v>54</v>
      </c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 t="s">
        <v>54</v>
      </c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 t="s">
        <v>54</v>
      </c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 t="s">
        <v>54</v>
      </c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 t="s">
        <v>54</v>
      </c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 t="s">
        <v>54</v>
      </c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 t="s">
        <v>54</v>
      </c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 t="s">
        <v>54</v>
      </c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 t="s">
        <v>54</v>
      </c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 t="s">
        <v>54</v>
      </c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 t="s">
        <v>54</v>
      </c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 t="s">
        <v>54</v>
      </c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 t="s">
        <v>54</v>
      </c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 t="s">
        <v>54</v>
      </c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 t="s">
        <v>54</v>
      </c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 t="s">
        <v>54</v>
      </c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 t="s">
        <v>54</v>
      </c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 t="s">
        <v>54</v>
      </c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 t="s">
        <v>54</v>
      </c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 t="s">
        <v>54</v>
      </c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 t="s">
        <v>54</v>
      </c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 t="s">
        <v>54</v>
      </c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 t="s">
        <v>54</v>
      </c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 t="s">
        <v>54</v>
      </c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 t="s">
        <v>54</v>
      </c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 t="s">
        <v>54</v>
      </c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 t="s">
        <v>54</v>
      </c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 t="s">
        <v>54</v>
      </c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 t="s">
        <v>54</v>
      </c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 t="s">
        <v>54</v>
      </c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 t="s">
        <v>54</v>
      </c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 t="s">
        <v>54</v>
      </c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 t="s">
        <v>54</v>
      </c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 t="s">
        <v>54</v>
      </c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 t="s">
        <v>54</v>
      </c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 t="s">
        <v>54</v>
      </c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 t="s">
        <v>54</v>
      </c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 t="s">
        <v>54</v>
      </c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 t="s">
        <v>54</v>
      </c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 t="s">
        <v>54</v>
      </c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 t="s">
        <v>54</v>
      </c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 t="s">
        <v>54</v>
      </c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 t="s">
        <v>54</v>
      </c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 t="s">
        <v>54</v>
      </c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 t="s">
        <v>54</v>
      </c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 t="s">
        <v>54</v>
      </c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 t="s">
        <v>54</v>
      </c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 t="s">
        <v>54</v>
      </c>
      <c r="P97" s="20">
        <v>0</v>
      </c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 t="s">
        <v>54</v>
      </c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 t="s">
        <v>54</v>
      </c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 t="s">
        <v>54</v>
      </c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SUBTOTAL(109,Tabella1315161718[Spesa Ammissibile presentata])</f>
        <v>0</v>
      </c>
      <c r="Q101" s="40">
        <f>SUBTOTAL(109,Tabella1315161718[Spesa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0" tint="-0.249977111117893"/>
  </sheetPr>
  <dimension ref="A1:W101"/>
  <sheetViews>
    <sheetView workbookViewId="0">
      <pane ySplit="1" topLeftCell="A95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SUBTOTAL(109,Tabella131516171819[Spesa Ammissibile presentata])</f>
        <v>0</v>
      </c>
      <c r="Q101" s="40">
        <f>SUBTOTAL(109,Tabella131516171819[Spesa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categorie!$V$2:$V$15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0" tint="-0.249977111117893"/>
  </sheetPr>
  <dimension ref="A1:W101"/>
  <sheetViews>
    <sheetView workbookViewId="0">
      <pane ySplit="1" topLeftCell="A98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SUBTOTAL(109,Tabella131516171819202122[Spesa Ammissibile presentata])</f>
        <v>0</v>
      </c>
      <c r="Q101" s="40">
        <f>SUBTOTAL(109,Tabella131516171819202122[Spesa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categorie!$Y$2:$Y$6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10" style="1" customWidth="1"/>
    <col min="3" max="4" width="18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SUBTOTAL(109,Tabella13151617181920212223[Spesa Ammissibile presentata])</f>
        <v>0</v>
      </c>
      <c r="Q101" s="40">
        <f>SUBTOTAL(109,Tabella13151617181920212223[Spesa Ammissibile rendicontata])</f>
        <v>0</v>
      </c>
    </row>
  </sheetData>
  <sheetProtection forma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categorie!$Z$2:$Z$4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A29"/>
  <sheetViews>
    <sheetView workbookViewId="0">
      <selection activeCell="E23" sqref="E23"/>
    </sheetView>
  </sheetViews>
  <sheetFormatPr defaultRowHeight="15" x14ac:dyDescent="0.25"/>
  <cols>
    <col min="2" max="2" width="14.42578125" customWidth="1"/>
    <col min="4" max="4" width="28.5703125" customWidth="1"/>
    <col min="5" max="5" width="28.85546875" customWidth="1"/>
    <col min="6" max="6" width="29" customWidth="1"/>
    <col min="7" max="7" width="26.5703125" customWidth="1"/>
    <col min="8" max="8" width="25.7109375" customWidth="1"/>
    <col min="9" max="9" width="25.42578125" customWidth="1"/>
    <col min="10" max="10" width="22.5703125" customWidth="1"/>
    <col min="11" max="11" width="24.42578125" customWidth="1"/>
    <col min="12" max="12" width="18.42578125" customWidth="1"/>
    <col min="13" max="13" width="16.7109375" customWidth="1"/>
    <col min="14" max="14" width="18.85546875" customWidth="1"/>
    <col min="15" max="15" width="16.5703125" customWidth="1"/>
    <col min="16" max="16" width="22.85546875" customWidth="1"/>
    <col min="17" max="17" width="19.85546875" customWidth="1"/>
    <col min="18" max="18" width="21.42578125" customWidth="1"/>
    <col min="19" max="21" width="21.85546875" customWidth="1"/>
    <col min="22" max="22" width="23.5703125" customWidth="1"/>
    <col min="23" max="23" width="23" customWidth="1"/>
    <col min="24" max="24" width="19.42578125" customWidth="1"/>
    <col min="25" max="25" width="19.140625" customWidth="1"/>
    <col min="26" max="26" width="17.7109375" customWidth="1"/>
    <col min="27" max="27" width="24.85546875" customWidth="1"/>
  </cols>
  <sheetData>
    <row r="1" spans="1:27" x14ac:dyDescent="0.25">
      <c r="D1" t="s">
        <v>70</v>
      </c>
      <c r="E1" t="s">
        <v>22</v>
      </c>
      <c r="F1" t="s">
        <v>23</v>
      </c>
      <c r="G1" t="s">
        <v>73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150</v>
      </c>
      <c r="N1" t="s">
        <v>30</v>
      </c>
      <c r="O1" t="s">
        <v>31</v>
      </c>
      <c r="P1" t="s">
        <v>183</v>
      </c>
      <c r="Q1" t="s">
        <v>188</v>
      </c>
      <c r="R1" t="s">
        <v>204</v>
      </c>
      <c r="S1" t="s">
        <v>34</v>
      </c>
      <c r="T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232</v>
      </c>
      <c r="AA1" t="s">
        <v>233</v>
      </c>
    </row>
    <row r="2" spans="1:27" s="3" customFormat="1" ht="12" customHeight="1" x14ac:dyDescent="0.2">
      <c r="A2" s="3" t="s">
        <v>9</v>
      </c>
      <c r="B2" s="3" t="s">
        <v>13</v>
      </c>
      <c r="D2" s="3" t="s">
        <v>63</v>
      </c>
      <c r="E2" s="3" t="s">
        <v>71</v>
      </c>
      <c r="F2" s="3" t="s">
        <v>72</v>
      </c>
      <c r="G2" s="3" t="s">
        <v>291</v>
      </c>
      <c r="H2" s="3" t="s">
        <v>74</v>
      </c>
      <c r="I2" s="3" t="s">
        <v>89</v>
      </c>
      <c r="J2" s="3" t="s">
        <v>95</v>
      </c>
      <c r="K2" s="3" t="s">
        <v>100</v>
      </c>
      <c r="L2" s="3" t="s">
        <v>128</v>
      </c>
      <c r="M2" s="3" t="s">
        <v>142</v>
      </c>
      <c r="N2" s="3" t="s">
        <v>151</v>
      </c>
      <c r="O2" s="3" t="s">
        <v>161</v>
      </c>
      <c r="P2" s="3" t="s">
        <v>184</v>
      </c>
      <c r="Q2" s="3" t="s">
        <v>185</v>
      </c>
      <c r="R2" s="3" t="s">
        <v>189</v>
      </c>
      <c r="S2" s="3" t="s">
        <v>205</v>
      </c>
      <c r="V2" s="3" t="s">
        <v>218</v>
      </c>
      <c r="W2" s="3" t="s">
        <v>234</v>
      </c>
      <c r="X2" s="3" t="s">
        <v>252</v>
      </c>
      <c r="Y2" s="3" t="s">
        <v>270</v>
      </c>
      <c r="Z2" s="3" t="s">
        <v>275</v>
      </c>
      <c r="AA2" s="3" t="s">
        <v>277</v>
      </c>
    </row>
    <row r="3" spans="1:27" s="3" customFormat="1" ht="12" customHeight="1" x14ac:dyDescent="0.2">
      <c r="A3" s="3" t="s">
        <v>10</v>
      </c>
      <c r="B3" s="3" t="s">
        <v>14</v>
      </c>
      <c r="D3" s="3" t="s">
        <v>64</v>
      </c>
      <c r="E3" s="3" t="s">
        <v>311</v>
      </c>
      <c r="F3" s="3" t="s">
        <v>311</v>
      </c>
      <c r="G3" s="3" t="s">
        <v>292</v>
      </c>
      <c r="H3" s="3" t="s">
        <v>75</v>
      </c>
      <c r="I3" s="3" t="s">
        <v>90</v>
      </c>
      <c r="J3" s="3" t="s">
        <v>96</v>
      </c>
      <c r="K3" s="3" t="s">
        <v>101</v>
      </c>
      <c r="L3" s="3" t="s">
        <v>129</v>
      </c>
      <c r="M3" s="3" t="s">
        <v>143</v>
      </c>
      <c r="N3" s="3" t="s">
        <v>152</v>
      </c>
      <c r="O3" s="3" t="s">
        <v>162</v>
      </c>
      <c r="P3" s="3" t="s">
        <v>173</v>
      </c>
      <c r="Q3" s="3" t="s">
        <v>186</v>
      </c>
      <c r="R3" s="3" t="s">
        <v>190</v>
      </c>
      <c r="S3" s="3" t="s">
        <v>206</v>
      </c>
      <c r="V3" s="3" t="s">
        <v>219</v>
      </c>
      <c r="W3" s="3" t="s">
        <v>235</v>
      </c>
      <c r="X3" s="3" t="s">
        <v>253</v>
      </c>
      <c r="Y3" s="3" t="s">
        <v>271</v>
      </c>
      <c r="Z3" s="3" t="s">
        <v>276</v>
      </c>
      <c r="AA3" s="3" t="s">
        <v>278</v>
      </c>
    </row>
    <row r="4" spans="1:27" s="3" customFormat="1" ht="14.45" customHeight="1" x14ac:dyDescent="0.2">
      <c r="A4" s="3" t="s">
        <v>11</v>
      </c>
      <c r="B4" s="3" t="s">
        <v>15</v>
      </c>
      <c r="D4" s="3" t="s">
        <v>65</v>
      </c>
      <c r="E4" s="3" t="s">
        <v>54</v>
      </c>
      <c r="F4" s="3" t="s">
        <v>54</v>
      </c>
      <c r="G4" s="3" t="s">
        <v>293</v>
      </c>
      <c r="H4" s="3" t="s">
        <v>76</v>
      </c>
      <c r="I4" s="3" t="s">
        <v>91</v>
      </c>
      <c r="J4" s="3" t="s">
        <v>97</v>
      </c>
      <c r="K4" s="3" t="s">
        <v>102</v>
      </c>
      <c r="L4" s="3" t="s">
        <v>130</v>
      </c>
      <c r="M4" s="3" t="s">
        <v>144</v>
      </c>
      <c r="N4" s="3" t="s">
        <v>153</v>
      </c>
      <c r="O4" s="3" t="s">
        <v>163</v>
      </c>
      <c r="P4" s="3" t="s">
        <v>174</v>
      </c>
      <c r="Q4" s="3" t="s">
        <v>187</v>
      </c>
      <c r="R4" s="3" t="s">
        <v>191</v>
      </c>
      <c r="S4" s="3" t="s">
        <v>207</v>
      </c>
      <c r="V4" s="3" t="s">
        <v>220</v>
      </c>
      <c r="W4" s="3" t="s">
        <v>236</v>
      </c>
      <c r="X4" s="3" t="s">
        <v>254</v>
      </c>
      <c r="Y4" s="3" t="s">
        <v>272</v>
      </c>
      <c r="Z4" s="3" t="s">
        <v>12</v>
      </c>
      <c r="AA4" s="3" t="s">
        <v>279</v>
      </c>
    </row>
    <row r="5" spans="1:27" s="3" customFormat="1" ht="12" customHeight="1" x14ac:dyDescent="0.2">
      <c r="A5" s="3" t="s">
        <v>54</v>
      </c>
      <c r="B5" s="3" t="s">
        <v>16</v>
      </c>
      <c r="D5" s="3" t="s">
        <v>66</v>
      </c>
      <c r="G5" s="3" t="s">
        <v>294</v>
      </c>
      <c r="H5" s="3" t="s">
        <v>77</v>
      </c>
      <c r="I5" s="3" t="s">
        <v>92</v>
      </c>
      <c r="J5" s="3" t="s">
        <v>98</v>
      </c>
      <c r="K5" s="3" t="s">
        <v>103</v>
      </c>
      <c r="L5" s="3" t="s">
        <v>131</v>
      </c>
      <c r="M5" s="3" t="s">
        <v>145</v>
      </c>
      <c r="N5" s="3" t="s">
        <v>154</v>
      </c>
      <c r="O5" s="3" t="s">
        <v>164</v>
      </c>
      <c r="P5" s="3" t="s">
        <v>175</v>
      </c>
      <c r="Q5" s="3" t="s">
        <v>160</v>
      </c>
      <c r="R5" s="3" t="s">
        <v>192</v>
      </c>
      <c r="S5" s="3" t="s">
        <v>208</v>
      </c>
      <c r="V5" s="3" t="s">
        <v>221</v>
      </c>
      <c r="W5" s="3" t="s">
        <v>237</v>
      </c>
      <c r="X5" s="3" t="s">
        <v>255</v>
      </c>
      <c r="Y5" s="3" t="s">
        <v>273</v>
      </c>
      <c r="AA5" s="3" t="s">
        <v>280</v>
      </c>
    </row>
    <row r="6" spans="1:27" s="3" customFormat="1" ht="12" customHeight="1" x14ac:dyDescent="0.2">
      <c r="B6" s="3" t="s">
        <v>317</v>
      </c>
      <c r="D6" s="3" t="s">
        <v>67</v>
      </c>
      <c r="G6" s="3" t="s">
        <v>295</v>
      </c>
      <c r="H6" s="3" t="s">
        <v>78</v>
      </c>
      <c r="I6" s="3" t="s">
        <v>93</v>
      </c>
      <c r="J6" s="3" t="s">
        <v>99</v>
      </c>
      <c r="K6" s="3" t="s">
        <v>104</v>
      </c>
      <c r="L6" s="3" t="s">
        <v>132</v>
      </c>
      <c r="M6" s="3" t="s">
        <v>146</v>
      </c>
      <c r="N6" s="3" t="s">
        <v>155</v>
      </c>
      <c r="O6" s="3" t="s">
        <v>165</v>
      </c>
      <c r="P6" s="3" t="s">
        <v>176</v>
      </c>
      <c r="R6" s="3" t="s">
        <v>193</v>
      </c>
      <c r="S6" s="3" t="s">
        <v>209</v>
      </c>
      <c r="V6" s="3" t="s">
        <v>222</v>
      </c>
      <c r="W6" s="3" t="s">
        <v>238</v>
      </c>
      <c r="X6" s="3" t="s">
        <v>256</v>
      </c>
      <c r="Y6" s="3" t="s">
        <v>274</v>
      </c>
      <c r="AA6" s="3" t="s">
        <v>281</v>
      </c>
    </row>
    <row r="7" spans="1:27" s="3" customFormat="1" ht="12" customHeight="1" x14ac:dyDescent="0.2">
      <c r="B7" s="3" t="s">
        <v>17</v>
      </c>
      <c r="D7" s="3" t="s">
        <v>68</v>
      </c>
      <c r="G7" s="3" t="s">
        <v>92</v>
      </c>
      <c r="H7" s="3" t="s">
        <v>79</v>
      </c>
      <c r="I7" s="3" t="s">
        <v>94</v>
      </c>
      <c r="J7" s="3" t="s">
        <v>54</v>
      </c>
      <c r="K7" s="3" t="s">
        <v>105</v>
      </c>
      <c r="L7" s="3" t="s">
        <v>133</v>
      </c>
      <c r="M7" s="3" t="s">
        <v>147</v>
      </c>
      <c r="N7" s="3" t="s">
        <v>156</v>
      </c>
      <c r="O7" s="3" t="s">
        <v>166</v>
      </c>
      <c r="P7" s="3" t="s">
        <v>177</v>
      </c>
      <c r="R7" s="3" t="s">
        <v>194</v>
      </c>
      <c r="S7" s="3" t="s">
        <v>210</v>
      </c>
      <c r="V7" s="3" t="s">
        <v>223</v>
      </c>
      <c r="W7" s="3" t="s">
        <v>239</v>
      </c>
      <c r="X7" s="3" t="s">
        <v>257</v>
      </c>
      <c r="Y7" s="3" t="s">
        <v>54</v>
      </c>
      <c r="AA7" s="3" t="s">
        <v>282</v>
      </c>
    </row>
    <row r="8" spans="1:27" s="3" customFormat="1" ht="12" x14ac:dyDescent="0.2">
      <c r="B8" s="3" t="s">
        <v>18</v>
      </c>
      <c r="D8" s="3" t="s">
        <v>69</v>
      </c>
      <c r="G8" s="3" t="s">
        <v>296</v>
      </c>
      <c r="H8" s="3" t="s">
        <v>80</v>
      </c>
      <c r="I8" s="3" t="s">
        <v>54</v>
      </c>
      <c r="J8" s="3" t="s">
        <v>54</v>
      </c>
      <c r="K8" s="3" t="s">
        <v>106</v>
      </c>
      <c r="L8" s="3" t="s">
        <v>119</v>
      </c>
      <c r="M8" s="3" t="s">
        <v>148</v>
      </c>
      <c r="N8" s="3" t="s">
        <v>157</v>
      </c>
      <c r="O8" s="3" t="s">
        <v>167</v>
      </c>
      <c r="P8" s="3" t="s">
        <v>178</v>
      </c>
      <c r="R8" s="3" t="s">
        <v>195</v>
      </c>
      <c r="S8" s="3" t="s">
        <v>211</v>
      </c>
      <c r="V8" s="3" t="s">
        <v>224</v>
      </c>
      <c r="W8" s="3" t="s">
        <v>240</v>
      </c>
      <c r="X8" s="3" t="s">
        <v>258</v>
      </c>
      <c r="AA8" s="3" t="s">
        <v>283</v>
      </c>
    </row>
    <row r="9" spans="1:27" s="3" customFormat="1" ht="12" customHeight="1" x14ac:dyDescent="0.2">
      <c r="B9" s="3" t="s">
        <v>19</v>
      </c>
      <c r="D9" s="3" t="s">
        <v>54</v>
      </c>
      <c r="G9" s="3" t="s">
        <v>297</v>
      </c>
      <c r="H9" s="3" t="s">
        <v>81</v>
      </c>
      <c r="K9" s="3" t="s">
        <v>107</v>
      </c>
      <c r="L9" s="3" t="s">
        <v>134</v>
      </c>
      <c r="M9" s="3" t="s">
        <v>149</v>
      </c>
      <c r="N9" s="3" t="s">
        <v>158</v>
      </c>
      <c r="O9" s="3" t="s">
        <v>168</v>
      </c>
      <c r="P9" s="3" t="s">
        <v>179</v>
      </c>
      <c r="R9" s="3" t="s">
        <v>196</v>
      </c>
      <c r="S9" s="3" t="s">
        <v>212</v>
      </c>
      <c r="V9" s="3" t="s">
        <v>225</v>
      </c>
      <c r="W9" s="3" t="s">
        <v>241</v>
      </c>
      <c r="X9" s="3" t="s">
        <v>259</v>
      </c>
      <c r="AA9" s="3" t="s">
        <v>284</v>
      </c>
    </row>
    <row r="10" spans="1:27" s="3" customFormat="1" ht="12" customHeight="1" x14ac:dyDescent="0.2">
      <c r="G10" s="3" t="s">
        <v>298</v>
      </c>
      <c r="H10" s="3" t="s">
        <v>82</v>
      </c>
      <c r="K10" s="3" t="s">
        <v>108</v>
      </c>
      <c r="L10" s="3" t="s">
        <v>135</v>
      </c>
      <c r="N10" s="3" t="s">
        <v>159</v>
      </c>
      <c r="O10" s="3" t="s">
        <v>169</v>
      </c>
      <c r="P10" s="3" t="s">
        <v>180</v>
      </c>
      <c r="R10" s="3" t="s">
        <v>197</v>
      </c>
      <c r="S10" s="3" t="s">
        <v>213</v>
      </c>
      <c r="V10" s="3" t="s">
        <v>226</v>
      </c>
      <c r="W10" s="3" t="s">
        <v>242</v>
      </c>
      <c r="X10" s="3" t="s">
        <v>260</v>
      </c>
      <c r="AA10" s="3" t="s">
        <v>285</v>
      </c>
    </row>
    <row r="11" spans="1:27" s="3" customFormat="1" ht="12" customHeight="1" x14ac:dyDescent="0.2">
      <c r="G11" s="3" t="s">
        <v>283</v>
      </c>
      <c r="H11" s="3" t="s">
        <v>83</v>
      </c>
      <c r="K11" s="3" t="s">
        <v>109</v>
      </c>
      <c r="L11" s="3" t="s">
        <v>136</v>
      </c>
      <c r="N11" s="3" t="s">
        <v>160</v>
      </c>
      <c r="O11" s="3" t="s">
        <v>170</v>
      </c>
      <c r="P11" s="3" t="s">
        <v>181</v>
      </c>
      <c r="R11" s="3" t="s">
        <v>198</v>
      </c>
      <c r="S11" s="3" t="s">
        <v>214</v>
      </c>
      <c r="V11" s="3" t="s">
        <v>227</v>
      </c>
      <c r="W11" s="3" t="s">
        <v>243</v>
      </c>
      <c r="X11" s="3" t="s">
        <v>261</v>
      </c>
      <c r="AA11" s="3" t="s">
        <v>286</v>
      </c>
    </row>
    <row r="12" spans="1:27" s="3" customFormat="1" ht="12" x14ac:dyDescent="0.2">
      <c r="G12" s="3" t="s">
        <v>278</v>
      </c>
      <c r="H12" s="3" t="s">
        <v>84</v>
      </c>
      <c r="K12" s="3" t="s">
        <v>110</v>
      </c>
      <c r="L12" s="3" t="s">
        <v>137</v>
      </c>
      <c r="O12" s="3" t="s">
        <v>171</v>
      </c>
      <c r="P12" s="3" t="s">
        <v>182</v>
      </c>
      <c r="R12" s="3" t="s">
        <v>199</v>
      </c>
      <c r="S12" s="3" t="s">
        <v>215</v>
      </c>
      <c r="V12" s="3" t="s">
        <v>228</v>
      </c>
      <c r="W12" s="3" t="s">
        <v>244</v>
      </c>
      <c r="X12" s="3" t="s">
        <v>262</v>
      </c>
      <c r="AA12" s="3" t="s">
        <v>287</v>
      </c>
    </row>
    <row r="13" spans="1:27" s="3" customFormat="1" ht="12" x14ac:dyDescent="0.2">
      <c r="G13" s="3" t="s">
        <v>299</v>
      </c>
      <c r="H13" s="3" t="s">
        <v>85</v>
      </c>
      <c r="K13" s="3" t="s">
        <v>111</v>
      </c>
      <c r="L13" s="3" t="s">
        <v>138</v>
      </c>
      <c r="O13" s="3" t="s">
        <v>172</v>
      </c>
      <c r="R13" s="3" t="s">
        <v>200</v>
      </c>
      <c r="S13" s="3" t="s">
        <v>216</v>
      </c>
      <c r="V13" s="3" t="s">
        <v>229</v>
      </c>
      <c r="W13" s="3" t="s">
        <v>245</v>
      </c>
      <c r="X13" s="3" t="s">
        <v>263</v>
      </c>
      <c r="AA13" s="3" t="s">
        <v>288</v>
      </c>
    </row>
    <row r="14" spans="1:27" s="3" customFormat="1" ht="12" x14ac:dyDescent="0.2">
      <c r="G14" s="3" t="s">
        <v>300</v>
      </c>
      <c r="H14" s="3" t="s">
        <v>86</v>
      </c>
      <c r="K14" s="3" t="s">
        <v>112</v>
      </c>
      <c r="L14" s="3" t="s">
        <v>139</v>
      </c>
      <c r="R14" s="3" t="s">
        <v>201</v>
      </c>
      <c r="S14" s="3" t="s">
        <v>217</v>
      </c>
      <c r="V14" s="3" t="s">
        <v>230</v>
      </c>
      <c r="W14" s="3" t="s">
        <v>246</v>
      </c>
      <c r="X14" s="3" t="s">
        <v>264</v>
      </c>
      <c r="AA14" s="3" t="s">
        <v>289</v>
      </c>
    </row>
    <row r="15" spans="1:27" s="3" customFormat="1" ht="12" x14ac:dyDescent="0.2">
      <c r="G15" s="3" t="s">
        <v>301</v>
      </c>
      <c r="H15" s="3" t="s">
        <v>87</v>
      </c>
      <c r="K15" s="3" t="s">
        <v>113</v>
      </c>
      <c r="L15" s="3" t="s">
        <v>140</v>
      </c>
      <c r="R15" s="3" t="s">
        <v>202</v>
      </c>
      <c r="S15" s="3" t="s">
        <v>187</v>
      </c>
      <c r="V15" s="3" t="s">
        <v>231</v>
      </c>
      <c r="W15" s="3" t="s">
        <v>247</v>
      </c>
      <c r="X15" s="3" t="s">
        <v>265</v>
      </c>
      <c r="AA15" s="3" t="s">
        <v>290</v>
      </c>
    </row>
    <row r="16" spans="1:27" s="3" customFormat="1" ht="12" x14ac:dyDescent="0.2">
      <c r="H16" s="3" t="s">
        <v>88</v>
      </c>
      <c r="K16" s="3" t="s">
        <v>114</v>
      </c>
      <c r="L16" s="3" t="s">
        <v>141</v>
      </c>
      <c r="R16" s="3" t="s">
        <v>203</v>
      </c>
      <c r="S16" s="3" t="s">
        <v>172</v>
      </c>
      <c r="W16" s="3" t="s">
        <v>248</v>
      </c>
      <c r="X16" s="3" t="s">
        <v>266</v>
      </c>
    </row>
    <row r="17" spans="6:24" x14ac:dyDescent="0.25">
      <c r="H17" s="3" t="s">
        <v>54</v>
      </c>
      <c r="K17" s="3" t="s">
        <v>115</v>
      </c>
      <c r="W17" s="3" t="s">
        <v>249</v>
      </c>
      <c r="X17" s="3" t="s">
        <v>267</v>
      </c>
    </row>
    <row r="18" spans="6:24" x14ac:dyDescent="0.25">
      <c r="K18" s="3" t="s">
        <v>116</v>
      </c>
      <c r="W18" s="3" t="s">
        <v>269</v>
      </c>
      <c r="X18" s="3" t="s">
        <v>268</v>
      </c>
    </row>
    <row r="19" spans="6:24" x14ac:dyDescent="0.25">
      <c r="K19" s="3" t="s">
        <v>117</v>
      </c>
      <c r="W19" s="3" t="s">
        <v>250</v>
      </c>
      <c r="X19" s="3"/>
    </row>
    <row r="20" spans="6:24" x14ac:dyDescent="0.25">
      <c r="K20" s="3" t="s">
        <v>118</v>
      </c>
      <c r="W20" s="3" t="s">
        <v>251</v>
      </c>
    </row>
    <row r="21" spans="6:24" x14ac:dyDescent="0.25">
      <c r="K21" s="3" t="s">
        <v>119</v>
      </c>
    </row>
    <row r="22" spans="6:24" x14ac:dyDescent="0.25">
      <c r="K22" s="3" t="s">
        <v>120</v>
      </c>
    </row>
    <row r="23" spans="6:24" x14ac:dyDescent="0.25">
      <c r="F23" s="23"/>
      <c r="K23" s="3" t="s">
        <v>121</v>
      </c>
    </row>
    <row r="24" spans="6:24" x14ac:dyDescent="0.25">
      <c r="K24" s="3" t="s">
        <v>122</v>
      </c>
    </row>
    <row r="25" spans="6:24" x14ac:dyDescent="0.25">
      <c r="K25" s="3" t="s">
        <v>123</v>
      </c>
    </row>
    <row r="26" spans="6:24" x14ac:dyDescent="0.25">
      <c r="K26" s="3" t="s">
        <v>124</v>
      </c>
    </row>
    <row r="27" spans="6:24" x14ac:dyDescent="0.25">
      <c r="K27" s="3" t="s">
        <v>125</v>
      </c>
    </row>
    <row r="28" spans="6:24" x14ac:dyDescent="0.25">
      <c r="K28" s="3" t="s">
        <v>126</v>
      </c>
    </row>
    <row r="29" spans="6:24" x14ac:dyDescent="0.25">
      <c r="K29" s="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0" tint="-4.9989318521683403E-2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>
        <v>1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>
        <v>2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>
        <v>3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>
        <v>1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SUBTOTAL(109,Tabella134[Spesa Ammissibile presentata])</f>
        <v>0</v>
      </c>
      <c r="Q101" s="40">
        <f>SUBTOTAL(109,Tabella134[Spesa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categorie!$E$2:$E$4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0" tint="-4.9989318521683403E-2"/>
  </sheetPr>
  <dimension ref="A1:W101"/>
  <sheetViews>
    <sheetView workbookViewId="0">
      <pane ySplit="1" topLeftCell="A83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>
        <v>1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/>
      <c r="B3" s="21"/>
      <c r="C3" s="21"/>
      <c r="D3" s="21"/>
      <c r="E3" s="21"/>
      <c r="F3" s="22"/>
      <c r="G3" s="20"/>
      <c r="H3" s="20"/>
      <c r="I3" s="20"/>
      <c r="J3" s="20"/>
      <c r="K3" s="20"/>
      <c r="L3" s="22"/>
      <c r="M3" s="21"/>
      <c r="N3" s="21"/>
      <c r="O3" s="21"/>
      <c r="P3" s="20"/>
      <c r="Q3" s="20"/>
    </row>
    <row r="4" spans="1:23" x14ac:dyDescent="0.25">
      <c r="A4" s="21"/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/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/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/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/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/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/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/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/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/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/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/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/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/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/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/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/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/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/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/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/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/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/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/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/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/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/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/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/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/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/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/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/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/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/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/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/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/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/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/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/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/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/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/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/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/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/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/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/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/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/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/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/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/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/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/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/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/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/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/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/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/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/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/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/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/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/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/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/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/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/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/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/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/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/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/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/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/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/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/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/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/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/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/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/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/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/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/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/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/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/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/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/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/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/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/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/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SUBTOTAL(109,Tabella1345[Spesa Ammissibile presentata])</f>
        <v>0</v>
      </c>
      <c r="Q101" s="40">
        <f>SUBTOTAL(109,Tabella1345[Spesa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categorie!$F$2:$F$3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E23" sqref="E23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>
        <v>1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/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>
        <v>2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/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>
        <v>3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/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/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/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/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/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/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/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/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/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/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/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/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/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/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/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/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/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/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/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/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/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/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/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/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/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/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/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/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/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/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/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/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/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/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/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/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/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/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/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/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/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/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/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/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/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/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/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/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/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/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/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/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/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/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/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/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/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/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/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/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/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/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/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/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/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/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/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/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/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/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/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/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/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/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/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/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/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/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/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/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/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/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/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/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/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/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/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/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/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/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/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/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/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/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/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/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/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SUBTOTAL(109,Tabella1346[Spesa Ammissibile presentata])</f>
        <v>0</v>
      </c>
      <c r="Q101" s="40">
        <f>SUBTOTAL(109,Tabella1346[Spesa Ammissibile rendicontata])</f>
        <v>0</v>
      </c>
    </row>
  </sheetData>
  <sheetProtection forma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categorie!$G$2:$G$16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303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303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303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303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303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303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303</v>
      </c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303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303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303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303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303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303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303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303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303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303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303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303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303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303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303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303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303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303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303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303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303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303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303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303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303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303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303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303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303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303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303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303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303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303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303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303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303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303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303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303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303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303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303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303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303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303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303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303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303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303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303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303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303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303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303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303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303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303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303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303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303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303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303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303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303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303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303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303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303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303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303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303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303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303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303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303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303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303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303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303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303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303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303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303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303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303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303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303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303</v>
      </c>
      <c r="K97" s="20" t="s">
        <v>54</v>
      </c>
      <c r="L97" s="22" t="s">
        <v>54</v>
      </c>
      <c r="M97" s="21"/>
      <c r="N97" s="21"/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303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303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303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SUBTOTAL(109,Tabella13467[Spesa Ammissibile presentata])</f>
        <v>0</v>
      </c>
      <c r="Q101" s="40">
        <f>SUBTOTAL(109,Tabella13467[Spesa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categorie!$H$2:$H$16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/>
      <c r="O2" s="21"/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/>
      <c r="O3" s="21"/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/>
      <c r="O4" s="21"/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/>
      <c r="O5" s="21"/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/>
      <c r="O6" s="21"/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/>
      <c r="O7" s="21"/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/>
      <c r="K8" s="20" t="s">
        <v>54</v>
      </c>
      <c r="L8" s="22" t="s">
        <v>54</v>
      </c>
      <c r="M8" s="21"/>
      <c r="N8" s="21"/>
      <c r="O8" s="21"/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/>
      <c r="O9" s="21"/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/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/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/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/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/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/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/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/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/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/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/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/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/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/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/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/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/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/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/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/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/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/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/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/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/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/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/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/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/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/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/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/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/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/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/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/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/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/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/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/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/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/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/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/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/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/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/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/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/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/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/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/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/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/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/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/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/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/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/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/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/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/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/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/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/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/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/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/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/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/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/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/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/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/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/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/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/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/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/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/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/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/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/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/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/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/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/>
      <c r="O97" s="21"/>
      <c r="P97" s="20"/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/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/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/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SUBTOTAL(109,Tabella1346789[Spesa Ammissibile presentata])</f>
        <v>0</v>
      </c>
      <c r="Q101" s="40">
        <f>SUBTOTAL(109,Tabella1346789[Spesa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categorie!$I$2:$I$7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0" tint="-0.249977111117893"/>
  </sheetPr>
  <dimension ref="A1:W101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/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/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/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/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/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/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/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/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/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/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/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/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/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/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/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/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/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/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/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/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/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/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/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/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/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/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/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/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/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/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/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/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/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/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/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/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/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/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/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/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/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/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/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/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/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/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/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/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/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/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/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/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/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/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/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/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/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/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/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/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/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/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/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/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/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/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/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/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/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/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/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/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/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/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/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/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/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/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/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/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/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/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/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/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/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/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/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/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/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/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/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/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/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/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/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/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/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/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/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/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/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SUBTOTAL(109,Tabella134678910111213[Spesa Ammissibile presentata])</f>
        <v>0</v>
      </c>
      <c r="Q101" s="40">
        <f>SUBTOTAL(109,Tabella134678910111213[Spesa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categorie!$J$2:$J$6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0" tint="-0.249977111117893"/>
  </sheetPr>
  <dimension ref="A1:W101"/>
  <sheetViews>
    <sheetView workbookViewId="0">
      <pane ySplit="1" topLeftCell="A95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5.7109375" style="1" customWidth="1"/>
    <col min="16" max="16" width="12.7109375" style="1" customWidth="1"/>
    <col min="17" max="17" width="12.7109375" style="2" customWidth="1"/>
    <col min="18" max="23" width="8.85546875" style="2"/>
    <col min="24" max="16384" width="8.85546875" style="1"/>
  </cols>
  <sheetData>
    <row r="1" spans="1:23" ht="45.75" thickBot="1" x14ac:dyDescent="0.3">
      <c r="A1" s="14" t="s">
        <v>305</v>
      </c>
      <c r="B1" s="14" t="s">
        <v>0</v>
      </c>
      <c r="C1" s="14" t="s">
        <v>7</v>
      </c>
      <c r="D1" s="14" t="s">
        <v>318</v>
      </c>
      <c r="E1" s="14" t="s">
        <v>8</v>
      </c>
      <c r="F1" s="14" t="s">
        <v>302</v>
      </c>
      <c r="G1" s="14" t="s">
        <v>306</v>
      </c>
      <c r="H1" s="14" t="s">
        <v>2</v>
      </c>
      <c r="I1" s="14" t="s">
        <v>307</v>
      </c>
      <c r="J1" s="14" t="s">
        <v>127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1</v>
      </c>
      <c r="P1" s="14" t="s">
        <v>315</v>
      </c>
      <c r="Q1" s="14" t="s">
        <v>316</v>
      </c>
      <c r="R1" s="1"/>
      <c r="S1" s="1"/>
      <c r="T1" s="1"/>
      <c r="U1" s="1"/>
      <c r="V1" s="1"/>
      <c r="W1" s="1"/>
    </row>
    <row r="2" spans="1:23" ht="15.75" thickTop="1" x14ac:dyDescent="0.25">
      <c r="A2" s="21" t="s">
        <v>54</v>
      </c>
      <c r="B2" s="21" t="s">
        <v>54</v>
      </c>
      <c r="C2" s="21" t="s">
        <v>54</v>
      </c>
      <c r="D2" s="21"/>
      <c r="E2" s="21" t="s">
        <v>54</v>
      </c>
      <c r="F2" s="22" t="s">
        <v>54</v>
      </c>
      <c r="G2" s="20" t="s">
        <v>54</v>
      </c>
      <c r="H2" s="20" t="s">
        <v>54</v>
      </c>
      <c r="I2" s="20" t="s">
        <v>54</v>
      </c>
      <c r="J2" s="20" t="s">
        <v>54</v>
      </c>
      <c r="K2" s="20" t="s">
        <v>54</v>
      </c>
      <c r="L2" s="22" t="s">
        <v>54</v>
      </c>
      <c r="M2" s="21"/>
      <c r="N2" s="21" t="s">
        <v>54</v>
      </c>
      <c r="O2" s="21"/>
      <c r="P2" s="20">
        <v>0</v>
      </c>
      <c r="Q2" s="20">
        <v>0</v>
      </c>
    </row>
    <row r="3" spans="1:23" x14ac:dyDescent="0.25">
      <c r="A3" s="21" t="s">
        <v>54</v>
      </c>
      <c r="B3" s="21" t="s">
        <v>54</v>
      </c>
      <c r="C3" s="21" t="s">
        <v>54</v>
      </c>
      <c r="D3" s="21"/>
      <c r="E3" s="21" t="s">
        <v>54</v>
      </c>
      <c r="F3" s="22" t="s">
        <v>54</v>
      </c>
      <c r="G3" s="20" t="s">
        <v>54</v>
      </c>
      <c r="H3" s="20" t="s">
        <v>54</v>
      </c>
      <c r="I3" s="20" t="s">
        <v>54</v>
      </c>
      <c r="J3" s="20" t="s">
        <v>54</v>
      </c>
      <c r="K3" s="20" t="s">
        <v>54</v>
      </c>
      <c r="L3" s="22" t="s">
        <v>54</v>
      </c>
      <c r="M3" s="21"/>
      <c r="N3" s="21" t="s">
        <v>54</v>
      </c>
      <c r="O3" s="21"/>
      <c r="P3" s="20">
        <v>0</v>
      </c>
      <c r="Q3" s="20">
        <v>0</v>
      </c>
    </row>
    <row r="4" spans="1:23" x14ac:dyDescent="0.25">
      <c r="A4" s="21" t="s">
        <v>54</v>
      </c>
      <c r="B4" s="21" t="s">
        <v>54</v>
      </c>
      <c r="C4" s="21" t="s">
        <v>54</v>
      </c>
      <c r="D4" s="21"/>
      <c r="E4" s="21" t="s">
        <v>54</v>
      </c>
      <c r="F4" s="22" t="s">
        <v>54</v>
      </c>
      <c r="G4" s="20" t="s">
        <v>54</v>
      </c>
      <c r="H4" s="20" t="s">
        <v>54</v>
      </c>
      <c r="I4" s="20" t="s">
        <v>54</v>
      </c>
      <c r="J4" s="20" t="s">
        <v>54</v>
      </c>
      <c r="K4" s="20" t="s">
        <v>54</v>
      </c>
      <c r="L4" s="22" t="s">
        <v>54</v>
      </c>
      <c r="M4" s="21"/>
      <c r="N4" s="21" t="s">
        <v>54</v>
      </c>
      <c r="O4" s="21"/>
      <c r="P4" s="20">
        <v>0</v>
      </c>
      <c r="Q4" s="20">
        <v>0</v>
      </c>
    </row>
    <row r="5" spans="1:23" x14ac:dyDescent="0.25">
      <c r="A5" s="21" t="s">
        <v>54</v>
      </c>
      <c r="B5" s="21" t="s">
        <v>54</v>
      </c>
      <c r="C5" s="21" t="s">
        <v>54</v>
      </c>
      <c r="D5" s="21"/>
      <c r="E5" s="21" t="s">
        <v>54</v>
      </c>
      <c r="F5" s="22" t="s">
        <v>54</v>
      </c>
      <c r="G5" s="20" t="s">
        <v>54</v>
      </c>
      <c r="H5" s="20" t="s">
        <v>54</v>
      </c>
      <c r="I5" s="20" t="s">
        <v>54</v>
      </c>
      <c r="J5" s="20" t="s">
        <v>54</v>
      </c>
      <c r="K5" s="20" t="s">
        <v>54</v>
      </c>
      <c r="L5" s="22" t="s">
        <v>54</v>
      </c>
      <c r="M5" s="21"/>
      <c r="N5" s="21" t="s">
        <v>54</v>
      </c>
      <c r="O5" s="21"/>
      <c r="P5" s="20">
        <v>0</v>
      </c>
      <c r="Q5" s="20">
        <v>0</v>
      </c>
    </row>
    <row r="6" spans="1:23" x14ac:dyDescent="0.25">
      <c r="A6" s="21" t="s">
        <v>54</v>
      </c>
      <c r="B6" s="21" t="s">
        <v>54</v>
      </c>
      <c r="C6" s="21" t="s">
        <v>54</v>
      </c>
      <c r="D6" s="21"/>
      <c r="E6" s="21" t="s">
        <v>54</v>
      </c>
      <c r="F6" s="22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2" t="s">
        <v>54</v>
      </c>
      <c r="M6" s="21"/>
      <c r="N6" s="21" t="s">
        <v>54</v>
      </c>
      <c r="O6" s="21"/>
      <c r="P6" s="20">
        <v>0</v>
      </c>
      <c r="Q6" s="20">
        <v>0</v>
      </c>
    </row>
    <row r="7" spans="1:23" x14ac:dyDescent="0.25">
      <c r="A7" s="21" t="s">
        <v>54</v>
      </c>
      <c r="B7" s="21" t="s">
        <v>54</v>
      </c>
      <c r="C7" s="21" t="s">
        <v>54</v>
      </c>
      <c r="D7" s="21"/>
      <c r="E7" s="21" t="s">
        <v>54</v>
      </c>
      <c r="F7" s="22" t="s">
        <v>54</v>
      </c>
      <c r="G7" s="20" t="s">
        <v>54</v>
      </c>
      <c r="H7" s="20" t="s">
        <v>54</v>
      </c>
      <c r="I7" s="20" t="s">
        <v>54</v>
      </c>
      <c r="J7" s="20" t="s">
        <v>54</v>
      </c>
      <c r="K7" s="20" t="s">
        <v>54</v>
      </c>
      <c r="L7" s="22" t="s">
        <v>54</v>
      </c>
      <c r="M7" s="21"/>
      <c r="N7" s="21" t="s">
        <v>54</v>
      </c>
      <c r="O7" s="21"/>
      <c r="P7" s="20">
        <v>0</v>
      </c>
      <c r="Q7" s="20">
        <v>0</v>
      </c>
    </row>
    <row r="8" spans="1:23" x14ac:dyDescent="0.25">
      <c r="A8" s="21" t="s">
        <v>54</v>
      </c>
      <c r="B8" s="21" t="s">
        <v>54</v>
      </c>
      <c r="C8" s="21" t="s">
        <v>54</v>
      </c>
      <c r="D8" s="21"/>
      <c r="E8" s="21" t="s">
        <v>54</v>
      </c>
      <c r="F8" s="22" t="s">
        <v>54</v>
      </c>
      <c r="G8" s="20" t="s">
        <v>54</v>
      </c>
      <c r="H8" s="20" t="s">
        <v>54</v>
      </c>
      <c r="I8" s="20" t="s">
        <v>54</v>
      </c>
      <c r="J8" s="20" t="s">
        <v>54</v>
      </c>
      <c r="K8" s="20" t="s">
        <v>54</v>
      </c>
      <c r="L8" s="22" t="s">
        <v>54</v>
      </c>
      <c r="M8" s="21"/>
      <c r="N8" s="21" t="s">
        <v>54</v>
      </c>
      <c r="O8" s="21"/>
      <c r="P8" s="20">
        <v>0</v>
      </c>
      <c r="Q8" s="20">
        <v>0</v>
      </c>
    </row>
    <row r="9" spans="1:23" x14ac:dyDescent="0.25">
      <c r="A9" s="21" t="s">
        <v>54</v>
      </c>
      <c r="B9" s="21" t="s">
        <v>54</v>
      </c>
      <c r="C9" s="21" t="s">
        <v>54</v>
      </c>
      <c r="D9" s="21"/>
      <c r="E9" s="21" t="s">
        <v>54</v>
      </c>
      <c r="F9" s="22" t="s">
        <v>54</v>
      </c>
      <c r="G9" s="20" t="s">
        <v>54</v>
      </c>
      <c r="H9" s="20" t="s">
        <v>54</v>
      </c>
      <c r="I9" s="20" t="s">
        <v>54</v>
      </c>
      <c r="J9" s="20" t="s">
        <v>54</v>
      </c>
      <c r="K9" s="20" t="s">
        <v>54</v>
      </c>
      <c r="L9" s="22" t="s">
        <v>54</v>
      </c>
      <c r="M9" s="21"/>
      <c r="N9" s="21" t="s">
        <v>54</v>
      </c>
      <c r="O9" s="21"/>
      <c r="P9" s="20">
        <v>0</v>
      </c>
      <c r="Q9" s="20">
        <v>0</v>
      </c>
    </row>
    <row r="10" spans="1:23" x14ac:dyDescent="0.25">
      <c r="A10" s="21" t="s">
        <v>54</v>
      </c>
      <c r="B10" s="21" t="s">
        <v>54</v>
      </c>
      <c r="C10" s="21" t="s">
        <v>54</v>
      </c>
      <c r="D10" s="21"/>
      <c r="E10" s="21" t="s">
        <v>54</v>
      </c>
      <c r="F10" s="22" t="s">
        <v>54</v>
      </c>
      <c r="G10" s="20" t="s">
        <v>54</v>
      </c>
      <c r="H10" s="20" t="s">
        <v>54</v>
      </c>
      <c r="I10" s="20" t="s">
        <v>54</v>
      </c>
      <c r="J10" s="20" t="s">
        <v>54</v>
      </c>
      <c r="K10" s="20" t="s">
        <v>54</v>
      </c>
      <c r="L10" s="22" t="s">
        <v>54</v>
      </c>
      <c r="M10" s="21"/>
      <c r="N10" s="21" t="s">
        <v>54</v>
      </c>
      <c r="O10" s="21"/>
      <c r="P10" s="20">
        <v>0</v>
      </c>
      <c r="Q10" s="20">
        <v>0</v>
      </c>
    </row>
    <row r="11" spans="1:23" x14ac:dyDescent="0.25">
      <c r="A11" s="21" t="s">
        <v>54</v>
      </c>
      <c r="B11" s="21" t="s">
        <v>54</v>
      </c>
      <c r="C11" s="21" t="s">
        <v>54</v>
      </c>
      <c r="D11" s="21"/>
      <c r="E11" s="21" t="s">
        <v>54</v>
      </c>
      <c r="F11" s="22" t="s">
        <v>54</v>
      </c>
      <c r="G11" s="20" t="s">
        <v>54</v>
      </c>
      <c r="H11" s="20" t="s">
        <v>54</v>
      </c>
      <c r="I11" s="20" t="s">
        <v>54</v>
      </c>
      <c r="J11" s="20" t="s">
        <v>54</v>
      </c>
      <c r="K11" s="20" t="s">
        <v>54</v>
      </c>
      <c r="L11" s="22" t="s">
        <v>54</v>
      </c>
      <c r="M11" s="21"/>
      <c r="N11" s="21" t="s">
        <v>54</v>
      </c>
      <c r="O11" s="21"/>
      <c r="P11" s="20">
        <v>0</v>
      </c>
      <c r="Q11" s="20">
        <v>0</v>
      </c>
    </row>
    <row r="12" spans="1:23" x14ac:dyDescent="0.25">
      <c r="A12" s="21" t="s">
        <v>54</v>
      </c>
      <c r="B12" s="21" t="s">
        <v>54</v>
      </c>
      <c r="C12" s="21" t="s">
        <v>54</v>
      </c>
      <c r="D12" s="21"/>
      <c r="E12" s="21" t="s">
        <v>54</v>
      </c>
      <c r="F12" s="22" t="s">
        <v>54</v>
      </c>
      <c r="G12" s="20" t="s">
        <v>54</v>
      </c>
      <c r="H12" s="20" t="s">
        <v>54</v>
      </c>
      <c r="I12" s="20" t="s">
        <v>54</v>
      </c>
      <c r="J12" s="20" t="s">
        <v>54</v>
      </c>
      <c r="K12" s="20" t="s">
        <v>54</v>
      </c>
      <c r="L12" s="22" t="s">
        <v>54</v>
      </c>
      <c r="M12" s="21"/>
      <c r="N12" s="21" t="s">
        <v>54</v>
      </c>
      <c r="O12" s="21"/>
      <c r="P12" s="20">
        <v>0</v>
      </c>
      <c r="Q12" s="20">
        <v>0</v>
      </c>
    </row>
    <row r="13" spans="1:23" x14ac:dyDescent="0.25">
      <c r="A13" s="21" t="s">
        <v>54</v>
      </c>
      <c r="B13" s="21" t="s">
        <v>54</v>
      </c>
      <c r="C13" s="21" t="s">
        <v>54</v>
      </c>
      <c r="D13" s="21"/>
      <c r="E13" s="21" t="s">
        <v>54</v>
      </c>
      <c r="F13" s="22" t="s">
        <v>54</v>
      </c>
      <c r="G13" s="20" t="s">
        <v>54</v>
      </c>
      <c r="H13" s="20" t="s">
        <v>54</v>
      </c>
      <c r="I13" s="20" t="s">
        <v>54</v>
      </c>
      <c r="J13" s="20" t="s">
        <v>54</v>
      </c>
      <c r="K13" s="20" t="s">
        <v>54</v>
      </c>
      <c r="L13" s="22" t="s">
        <v>54</v>
      </c>
      <c r="M13" s="21"/>
      <c r="N13" s="21" t="s">
        <v>54</v>
      </c>
      <c r="O13" s="21"/>
      <c r="P13" s="20">
        <v>0</v>
      </c>
      <c r="Q13" s="20">
        <v>0</v>
      </c>
    </row>
    <row r="14" spans="1:23" x14ac:dyDescent="0.25">
      <c r="A14" s="21" t="s">
        <v>54</v>
      </c>
      <c r="B14" s="21" t="s">
        <v>54</v>
      </c>
      <c r="C14" s="21" t="s">
        <v>54</v>
      </c>
      <c r="D14" s="21"/>
      <c r="E14" s="21" t="s">
        <v>54</v>
      </c>
      <c r="F14" s="22" t="s">
        <v>54</v>
      </c>
      <c r="G14" s="20" t="s">
        <v>54</v>
      </c>
      <c r="H14" s="20" t="s">
        <v>54</v>
      </c>
      <c r="I14" s="20" t="s">
        <v>54</v>
      </c>
      <c r="J14" s="20" t="s">
        <v>54</v>
      </c>
      <c r="K14" s="20" t="s">
        <v>54</v>
      </c>
      <c r="L14" s="22" t="s">
        <v>54</v>
      </c>
      <c r="M14" s="21"/>
      <c r="N14" s="21" t="s">
        <v>54</v>
      </c>
      <c r="O14" s="21"/>
      <c r="P14" s="20">
        <v>0</v>
      </c>
      <c r="Q14" s="20">
        <v>0</v>
      </c>
    </row>
    <row r="15" spans="1:23" x14ac:dyDescent="0.25">
      <c r="A15" s="21" t="s">
        <v>54</v>
      </c>
      <c r="B15" s="21" t="s">
        <v>54</v>
      </c>
      <c r="C15" s="21" t="s">
        <v>54</v>
      </c>
      <c r="D15" s="21"/>
      <c r="E15" s="21" t="s">
        <v>54</v>
      </c>
      <c r="F15" s="22" t="s">
        <v>54</v>
      </c>
      <c r="G15" s="20" t="s">
        <v>54</v>
      </c>
      <c r="H15" s="20" t="s">
        <v>54</v>
      </c>
      <c r="I15" s="20" t="s">
        <v>54</v>
      </c>
      <c r="J15" s="20" t="s">
        <v>54</v>
      </c>
      <c r="K15" s="20" t="s">
        <v>54</v>
      </c>
      <c r="L15" s="22" t="s">
        <v>54</v>
      </c>
      <c r="M15" s="21"/>
      <c r="N15" s="21" t="s">
        <v>54</v>
      </c>
      <c r="O15" s="21"/>
      <c r="P15" s="20">
        <v>0</v>
      </c>
      <c r="Q15" s="20">
        <v>0</v>
      </c>
    </row>
    <row r="16" spans="1:23" x14ac:dyDescent="0.25">
      <c r="A16" s="21" t="s">
        <v>54</v>
      </c>
      <c r="B16" s="21" t="s">
        <v>54</v>
      </c>
      <c r="C16" s="21" t="s">
        <v>54</v>
      </c>
      <c r="D16" s="21"/>
      <c r="E16" s="21" t="s">
        <v>54</v>
      </c>
      <c r="F16" s="22" t="s">
        <v>54</v>
      </c>
      <c r="G16" s="20" t="s">
        <v>54</v>
      </c>
      <c r="H16" s="20" t="s">
        <v>54</v>
      </c>
      <c r="I16" s="20" t="s">
        <v>54</v>
      </c>
      <c r="J16" s="20" t="s">
        <v>54</v>
      </c>
      <c r="K16" s="20" t="s">
        <v>54</v>
      </c>
      <c r="L16" s="22" t="s">
        <v>54</v>
      </c>
      <c r="M16" s="21"/>
      <c r="N16" s="21" t="s">
        <v>54</v>
      </c>
      <c r="O16" s="21"/>
      <c r="P16" s="20">
        <v>0</v>
      </c>
      <c r="Q16" s="20">
        <v>0</v>
      </c>
    </row>
    <row r="17" spans="1:17" x14ac:dyDescent="0.25">
      <c r="A17" s="21" t="s">
        <v>54</v>
      </c>
      <c r="B17" s="21" t="s">
        <v>54</v>
      </c>
      <c r="C17" s="21" t="s">
        <v>54</v>
      </c>
      <c r="D17" s="21"/>
      <c r="E17" s="21" t="s">
        <v>54</v>
      </c>
      <c r="F17" s="22" t="s">
        <v>54</v>
      </c>
      <c r="G17" s="20" t="s">
        <v>54</v>
      </c>
      <c r="H17" s="20" t="s">
        <v>54</v>
      </c>
      <c r="I17" s="20" t="s">
        <v>54</v>
      </c>
      <c r="J17" s="20" t="s">
        <v>54</v>
      </c>
      <c r="K17" s="20" t="s">
        <v>54</v>
      </c>
      <c r="L17" s="22" t="s">
        <v>54</v>
      </c>
      <c r="M17" s="21"/>
      <c r="N17" s="21" t="s">
        <v>54</v>
      </c>
      <c r="O17" s="21"/>
      <c r="P17" s="20">
        <v>0</v>
      </c>
      <c r="Q17" s="20">
        <v>0</v>
      </c>
    </row>
    <row r="18" spans="1:17" x14ac:dyDescent="0.25">
      <c r="A18" s="21" t="s">
        <v>54</v>
      </c>
      <c r="B18" s="21" t="s">
        <v>54</v>
      </c>
      <c r="C18" s="21" t="s">
        <v>54</v>
      </c>
      <c r="D18" s="21"/>
      <c r="E18" s="21" t="s">
        <v>54</v>
      </c>
      <c r="F18" s="22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0" t="s">
        <v>54</v>
      </c>
      <c r="L18" s="22" t="s">
        <v>54</v>
      </c>
      <c r="M18" s="21"/>
      <c r="N18" s="21" t="s">
        <v>54</v>
      </c>
      <c r="O18" s="21"/>
      <c r="P18" s="20">
        <v>0</v>
      </c>
      <c r="Q18" s="20">
        <v>0</v>
      </c>
    </row>
    <row r="19" spans="1:17" x14ac:dyDescent="0.25">
      <c r="A19" s="21" t="s">
        <v>54</v>
      </c>
      <c r="B19" s="21" t="s">
        <v>54</v>
      </c>
      <c r="C19" s="21" t="s">
        <v>54</v>
      </c>
      <c r="D19" s="21"/>
      <c r="E19" s="21" t="s">
        <v>54</v>
      </c>
      <c r="F19" s="22" t="s">
        <v>54</v>
      </c>
      <c r="G19" s="20" t="s">
        <v>54</v>
      </c>
      <c r="H19" s="20" t="s">
        <v>54</v>
      </c>
      <c r="I19" s="20" t="s">
        <v>54</v>
      </c>
      <c r="J19" s="20" t="s">
        <v>54</v>
      </c>
      <c r="K19" s="20" t="s">
        <v>54</v>
      </c>
      <c r="L19" s="22" t="s">
        <v>54</v>
      </c>
      <c r="M19" s="21"/>
      <c r="N19" s="21" t="s">
        <v>54</v>
      </c>
      <c r="O19" s="21"/>
      <c r="P19" s="20">
        <v>0</v>
      </c>
      <c r="Q19" s="20">
        <v>0</v>
      </c>
    </row>
    <row r="20" spans="1:17" x14ac:dyDescent="0.25">
      <c r="A20" s="21" t="s">
        <v>54</v>
      </c>
      <c r="B20" s="21" t="s">
        <v>54</v>
      </c>
      <c r="C20" s="21" t="s">
        <v>54</v>
      </c>
      <c r="D20" s="21"/>
      <c r="E20" s="21" t="s">
        <v>54</v>
      </c>
      <c r="F20" s="22" t="s">
        <v>54</v>
      </c>
      <c r="G20" s="20" t="s">
        <v>54</v>
      </c>
      <c r="H20" s="20" t="s">
        <v>54</v>
      </c>
      <c r="I20" s="20" t="s">
        <v>54</v>
      </c>
      <c r="J20" s="20" t="s">
        <v>54</v>
      </c>
      <c r="K20" s="20" t="s">
        <v>54</v>
      </c>
      <c r="L20" s="22" t="s">
        <v>54</v>
      </c>
      <c r="M20" s="21"/>
      <c r="N20" s="21" t="s">
        <v>54</v>
      </c>
      <c r="O20" s="21"/>
      <c r="P20" s="20">
        <v>0</v>
      </c>
      <c r="Q20" s="20">
        <v>0</v>
      </c>
    </row>
    <row r="21" spans="1:17" x14ac:dyDescent="0.25">
      <c r="A21" s="21" t="s">
        <v>54</v>
      </c>
      <c r="B21" s="21" t="s">
        <v>54</v>
      </c>
      <c r="C21" s="21" t="s">
        <v>54</v>
      </c>
      <c r="D21" s="21"/>
      <c r="E21" s="21" t="s">
        <v>54</v>
      </c>
      <c r="F21" s="22" t="s">
        <v>54</v>
      </c>
      <c r="G21" s="20" t="s">
        <v>54</v>
      </c>
      <c r="H21" s="20" t="s">
        <v>54</v>
      </c>
      <c r="I21" s="20" t="s">
        <v>54</v>
      </c>
      <c r="J21" s="20" t="s">
        <v>54</v>
      </c>
      <c r="K21" s="20" t="s">
        <v>54</v>
      </c>
      <c r="L21" s="22" t="s">
        <v>54</v>
      </c>
      <c r="M21" s="21"/>
      <c r="N21" s="21" t="s">
        <v>54</v>
      </c>
      <c r="O21" s="21"/>
      <c r="P21" s="20">
        <v>0</v>
      </c>
      <c r="Q21" s="20">
        <v>0</v>
      </c>
    </row>
    <row r="22" spans="1:17" x14ac:dyDescent="0.25">
      <c r="A22" s="21" t="s">
        <v>54</v>
      </c>
      <c r="B22" s="21" t="s">
        <v>54</v>
      </c>
      <c r="C22" s="21" t="s">
        <v>54</v>
      </c>
      <c r="D22" s="21"/>
      <c r="E22" s="21" t="s">
        <v>54</v>
      </c>
      <c r="F22" s="22" t="s">
        <v>54</v>
      </c>
      <c r="G22" s="20" t="s">
        <v>54</v>
      </c>
      <c r="H22" s="20" t="s">
        <v>54</v>
      </c>
      <c r="I22" s="20" t="s">
        <v>54</v>
      </c>
      <c r="J22" s="20" t="s">
        <v>54</v>
      </c>
      <c r="K22" s="20" t="s">
        <v>54</v>
      </c>
      <c r="L22" s="22" t="s">
        <v>54</v>
      </c>
      <c r="M22" s="21"/>
      <c r="N22" s="21" t="s">
        <v>54</v>
      </c>
      <c r="O22" s="21"/>
      <c r="P22" s="20">
        <v>0</v>
      </c>
      <c r="Q22" s="20">
        <v>0</v>
      </c>
    </row>
    <row r="23" spans="1:17" x14ac:dyDescent="0.25">
      <c r="A23" s="21" t="s">
        <v>54</v>
      </c>
      <c r="B23" s="21" t="s">
        <v>54</v>
      </c>
      <c r="C23" s="21" t="s">
        <v>54</v>
      </c>
      <c r="D23" s="21"/>
      <c r="E23" s="21" t="s">
        <v>54</v>
      </c>
      <c r="F23" s="22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0" t="s">
        <v>54</v>
      </c>
      <c r="L23" s="22" t="s">
        <v>54</v>
      </c>
      <c r="M23" s="21"/>
      <c r="N23" s="21" t="s">
        <v>54</v>
      </c>
      <c r="O23" s="21"/>
      <c r="P23" s="20">
        <v>0</v>
      </c>
      <c r="Q23" s="20">
        <v>0</v>
      </c>
    </row>
    <row r="24" spans="1:17" x14ac:dyDescent="0.25">
      <c r="A24" s="21" t="s">
        <v>54</v>
      </c>
      <c r="B24" s="21" t="s">
        <v>54</v>
      </c>
      <c r="C24" s="21" t="s">
        <v>54</v>
      </c>
      <c r="D24" s="21"/>
      <c r="E24" s="21" t="s">
        <v>54</v>
      </c>
      <c r="F24" s="22" t="s">
        <v>54</v>
      </c>
      <c r="G24" s="20" t="s">
        <v>54</v>
      </c>
      <c r="H24" s="20" t="s">
        <v>54</v>
      </c>
      <c r="I24" s="20" t="s">
        <v>54</v>
      </c>
      <c r="J24" s="20" t="s">
        <v>54</v>
      </c>
      <c r="K24" s="20" t="s">
        <v>54</v>
      </c>
      <c r="L24" s="22" t="s">
        <v>54</v>
      </c>
      <c r="M24" s="21"/>
      <c r="N24" s="21" t="s">
        <v>54</v>
      </c>
      <c r="O24" s="21"/>
      <c r="P24" s="20">
        <v>0</v>
      </c>
      <c r="Q24" s="20">
        <v>0</v>
      </c>
    </row>
    <row r="25" spans="1:17" x14ac:dyDescent="0.25">
      <c r="A25" s="21" t="s">
        <v>54</v>
      </c>
      <c r="B25" s="21" t="s">
        <v>54</v>
      </c>
      <c r="C25" s="21" t="s">
        <v>54</v>
      </c>
      <c r="D25" s="21"/>
      <c r="E25" s="21" t="s">
        <v>54</v>
      </c>
      <c r="F25" s="22" t="s">
        <v>54</v>
      </c>
      <c r="G25" s="20" t="s">
        <v>54</v>
      </c>
      <c r="H25" s="20" t="s">
        <v>54</v>
      </c>
      <c r="I25" s="20" t="s">
        <v>54</v>
      </c>
      <c r="J25" s="20" t="s">
        <v>54</v>
      </c>
      <c r="K25" s="20" t="s">
        <v>54</v>
      </c>
      <c r="L25" s="22" t="s">
        <v>54</v>
      </c>
      <c r="M25" s="21"/>
      <c r="N25" s="21" t="s">
        <v>54</v>
      </c>
      <c r="O25" s="21"/>
      <c r="P25" s="20">
        <v>0</v>
      </c>
      <c r="Q25" s="20">
        <v>0</v>
      </c>
    </row>
    <row r="26" spans="1:17" x14ac:dyDescent="0.25">
      <c r="A26" s="21" t="s">
        <v>54</v>
      </c>
      <c r="B26" s="21" t="s">
        <v>54</v>
      </c>
      <c r="C26" s="21" t="s">
        <v>54</v>
      </c>
      <c r="D26" s="21"/>
      <c r="E26" s="21" t="s">
        <v>54</v>
      </c>
      <c r="F26" s="22" t="s">
        <v>54</v>
      </c>
      <c r="G26" s="20" t="s">
        <v>54</v>
      </c>
      <c r="H26" s="20" t="s">
        <v>54</v>
      </c>
      <c r="I26" s="20" t="s">
        <v>54</v>
      </c>
      <c r="J26" s="20" t="s">
        <v>54</v>
      </c>
      <c r="K26" s="20" t="s">
        <v>54</v>
      </c>
      <c r="L26" s="22" t="s">
        <v>54</v>
      </c>
      <c r="M26" s="21"/>
      <c r="N26" s="21" t="s">
        <v>54</v>
      </c>
      <c r="O26" s="21"/>
      <c r="P26" s="20">
        <v>0</v>
      </c>
      <c r="Q26" s="20">
        <v>0</v>
      </c>
    </row>
    <row r="27" spans="1:17" x14ac:dyDescent="0.25">
      <c r="A27" s="21" t="s">
        <v>54</v>
      </c>
      <c r="B27" s="21" t="s">
        <v>54</v>
      </c>
      <c r="C27" s="21" t="s">
        <v>54</v>
      </c>
      <c r="D27" s="21"/>
      <c r="E27" s="21" t="s">
        <v>54</v>
      </c>
      <c r="F27" s="22" t="s">
        <v>54</v>
      </c>
      <c r="G27" s="20" t="s">
        <v>54</v>
      </c>
      <c r="H27" s="20" t="s">
        <v>54</v>
      </c>
      <c r="I27" s="20" t="s">
        <v>54</v>
      </c>
      <c r="J27" s="20" t="s">
        <v>54</v>
      </c>
      <c r="K27" s="20" t="s">
        <v>54</v>
      </c>
      <c r="L27" s="22" t="s">
        <v>54</v>
      </c>
      <c r="M27" s="21"/>
      <c r="N27" s="21" t="s">
        <v>54</v>
      </c>
      <c r="O27" s="21"/>
      <c r="P27" s="20">
        <v>0</v>
      </c>
      <c r="Q27" s="20">
        <v>0</v>
      </c>
    </row>
    <row r="28" spans="1:17" x14ac:dyDescent="0.25">
      <c r="A28" s="21" t="s">
        <v>54</v>
      </c>
      <c r="B28" s="21" t="s">
        <v>54</v>
      </c>
      <c r="C28" s="21" t="s">
        <v>54</v>
      </c>
      <c r="D28" s="21"/>
      <c r="E28" s="21" t="s">
        <v>54</v>
      </c>
      <c r="F28" s="22" t="s">
        <v>54</v>
      </c>
      <c r="G28" s="20" t="s">
        <v>54</v>
      </c>
      <c r="H28" s="20" t="s">
        <v>54</v>
      </c>
      <c r="I28" s="20" t="s">
        <v>54</v>
      </c>
      <c r="J28" s="20" t="s">
        <v>54</v>
      </c>
      <c r="K28" s="20" t="s">
        <v>54</v>
      </c>
      <c r="L28" s="22" t="s">
        <v>54</v>
      </c>
      <c r="M28" s="21"/>
      <c r="N28" s="21" t="s">
        <v>54</v>
      </c>
      <c r="O28" s="21"/>
      <c r="P28" s="20">
        <v>0</v>
      </c>
      <c r="Q28" s="20">
        <v>0</v>
      </c>
    </row>
    <row r="29" spans="1:17" x14ac:dyDescent="0.25">
      <c r="A29" s="21" t="s">
        <v>54</v>
      </c>
      <c r="B29" s="21" t="s">
        <v>54</v>
      </c>
      <c r="C29" s="21" t="s">
        <v>54</v>
      </c>
      <c r="D29" s="21"/>
      <c r="E29" s="21" t="s">
        <v>54</v>
      </c>
      <c r="F29" s="22" t="s">
        <v>54</v>
      </c>
      <c r="G29" s="20" t="s">
        <v>54</v>
      </c>
      <c r="H29" s="20" t="s">
        <v>54</v>
      </c>
      <c r="I29" s="20" t="s">
        <v>54</v>
      </c>
      <c r="J29" s="20" t="s">
        <v>54</v>
      </c>
      <c r="K29" s="20" t="s">
        <v>54</v>
      </c>
      <c r="L29" s="22" t="s">
        <v>54</v>
      </c>
      <c r="M29" s="21"/>
      <c r="N29" s="21" t="s">
        <v>54</v>
      </c>
      <c r="O29" s="21"/>
      <c r="P29" s="20">
        <v>0</v>
      </c>
      <c r="Q29" s="20">
        <v>0</v>
      </c>
    </row>
    <row r="30" spans="1:17" x14ac:dyDescent="0.25">
      <c r="A30" s="21" t="s">
        <v>54</v>
      </c>
      <c r="B30" s="21" t="s">
        <v>54</v>
      </c>
      <c r="C30" s="21" t="s">
        <v>54</v>
      </c>
      <c r="D30" s="21"/>
      <c r="E30" s="21" t="s">
        <v>54</v>
      </c>
      <c r="F30" s="22" t="s">
        <v>54</v>
      </c>
      <c r="G30" s="20" t="s">
        <v>54</v>
      </c>
      <c r="H30" s="20" t="s">
        <v>54</v>
      </c>
      <c r="I30" s="20" t="s">
        <v>54</v>
      </c>
      <c r="J30" s="20" t="s">
        <v>54</v>
      </c>
      <c r="K30" s="20" t="s">
        <v>54</v>
      </c>
      <c r="L30" s="22" t="s">
        <v>54</v>
      </c>
      <c r="M30" s="21"/>
      <c r="N30" s="21" t="s">
        <v>54</v>
      </c>
      <c r="O30" s="21"/>
      <c r="P30" s="20">
        <v>0</v>
      </c>
      <c r="Q30" s="20">
        <v>0</v>
      </c>
    </row>
    <row r="31" spans="1:17" x14ac:dyDescent="0.25">
      <c r="A31" s="21" t="s">
        <v>54</v>
      </c>
      <c r="B31" s="21" t="s">
        <v>54</v>
      </c>
      <c r="C31" s="21" t="s">
        <v>54</v>
      </c>
      <c r="D31" s="21"/>
      <c r="E31" s="21" t="s">
        <v>54</v>
      </c>
      <c r="F31" s="22" t="s">
        <v>54</v>
      </c>
      <c r="G31" s="20" t="s">
        <v>54</v>
      </c>
      <c r="H31" s="20" t="s">
        <v>54</v>
      </c>
      <c r="I31" s="20" t="s">
        <v>54</v>
      </c>
      <c r="J31" s="20" t="s">
        <v>54</v>
      </c>
      <c r="K31" s="20" t="s">
        <v>54</v>
      </c>
      <c r="L31" s="22" t="s">
        <v>54</v>
      </c>
      <c r="M31" s="21"/>
      <c r="N31" s="21" t="s">
        <v>54</v>
      </c>
      <c r="O31" s="21"/>
      <c r="P31" s="20">
        <v>0</v>
      </c>
      <c r="Q31" s="20">
        <v>0</v>
      </c>
    </row>
    <row r="32" spans="1:17" x14ac:dyDescent="0.25">
      <c r="A32" s="21" t="s">
        <v>54</v>
      </c>
      <c r="B32" s="21" t="s">
        <v>54</v>
      </c>
      <c r="C32" s="21" t="s">
        <v>54</v>
      </c>
      <c r="D32" s="21"/>
      <c r="E32" s="21" t="s">
        <v>54</v>
      </c>
      <c r="F32" s="22" t="s">
        <v>54</v>
      </c>
      <c r="G32" s="20" t="s">
        <v>54</v>
      </c>
      <c r="H32" s="20" t="s">
        <v>54</v>
      </c>
      <c r="I32" s="20" t="s">
        <v>54</v>
      </c>
      <c r="J32" s="20" t="s">
        <v>54</v>
      </c>
      <c r="K32" s="20" t="s">
        <v>54</v>
      </c>
      <c r="L32" s="22" t="s">
        <v>54</v>
      </c>
      <c r="M32" s="21"/>
      <c r="N32" s="21" t="s">
        <v>54</v>
      </c>
      <c r="O32" s="21"/>
      <c r="P32" s="20">
        <v>0</v>
      </c>
      <c r="Q32" s="20">
        <v>0</v>
      </c>
    </row>
    <row r="33" spans="1:17" x14ac:dyDescent="0.25">
      <c r="A33" s="21" t="s">
        <v>54</v>
      </c>
      <c r="B33" s="21" t="s">
        <v>54</v>
      </c>
      <c r="C33" s="21" t="s">
        <v>54</v>
      </c>
      <c r="D33" s="21"/>
      <c r="E33" s="21" t="s">
        <v>54</v>
      </c>
      <c r="F33" s="22" t="s">
        <v>54</v>
      </c>
      <c r="G33" s="20" t="s">
        <v>54</v>
      </c>
      <c r="H33" s="20" t="s">
        <v>54</v>
      </c>
      <c r="I33" s="20" t="s">
        <v>54</v>
      </c>
      <c r="J33" s="20" t="s">
        <v>54</v>
      </c>
      <c r="K33" s="20" t="s">
        <v>54</v>
      </c>
      <c r="L33" s="22" t="s">
        <v>54</v>
      </c>
      <c r="M33" s="21"/>
      <c r="N33" s="21" t="s">
        <v>54</v>
      </c>
      <c r="O33" s="21"/>
      <c r="P33" s="20">
        <v>0</v>
      </c>
      <c r="Q33" s="20">
        <v>0</v>
      </c>
    </row>
    <row r="34" spans="1:17" x14ac:dyDescent="0.25">
      <c r="A34" s="21" t="s">
        <v>54</v>
      </c>
      <c r="B34" s="21" t="s">
        <v>54</v>
      </c>
      <c r="C34" s="21" t="s">
        <v>54</v>
      </c>
      <c r="D34" s="21"/>
      <c r="E34" s="21" t="s">
        <v>54</v>
      </c>
      <c r="F34" s="22" t="s">
        <v>54</v>
      </c>
      <c r="G34" s="20" t="s">
        <v>54</v>
      </c>
      <c r="H34" s="20" t="s">
        <v>54</v>
      </c>
      <c r="I34" s="20" t="s">
        <v>54</v>
      </c>
      <c r="J34" s="20" t="s">
        <v>54</v>
      </c>
      <c r="K34" s="20" t="s">
        <v>54</v>
      </c>
      <c r="L34" s="22" t="s">
        <v>54</v>
      </c>
      <c r="M34" s="21"/>
      <c r="N34" s="21" t="s">
        <v>54</v>
      </c>
      <c r="O34" s="21"/>
      <c r="P34" s="20">
        <v>0</v>
      </c>
      <c r="Q34" s="20">
        <v>0</v>
      </c>
    </row>
    <row r="35" spans="1:17" x14ac:dyDescent="0.25">
      <c r="A35" s="21" t="s">
        <v>54</v>
      </c>
      <c r="B35" s="21" t="s">
        <v>54</v>
      </c>
      <c r="C35" s="21" t="s">
        <v>54</v>
      </c>
      <c r="D35" s="21"/>
      <c r="E35" s="21" t="s">
        <v>54</v>
      </c>
      <c r="F35" s="22" t="s">
        <v>54</v>
      </c>
      <c r="G35" s="20" t="s">
        <v>54</v>
      </c>
      <c r="H35" s="20" t="s">
        <v>54</v>
      </c>
      <c r="I35" s="20" t="s">
        <v>54</v>
      </c>
      <c r="J35" s="20" t="s">
        <v>54</v>
      </c>
      <c r="K35" s="20" t="s">
        <v>54</v>
      </c>
      <c r="L35" s="22" t="s">
        <v>54</v>
      </c>
      <c r="M35" s="21"/>
      <c r="N35" s="21" t="s">
        <v>54</v>
      </c>
      <c r="O35" s="21"/>
      <c r="P35" s="20">
        <v>0</v>
      </c>
      <c r="Q35" s="20">
        <v>0</v>
      </c>
    </row>
    <row r="36" spans="1:17" x14ac:dyDescent="0.25">
      <c r="A36" s="21" t="s">
        <v>54</v>
      </c>
      <c r="B36" s="21" t="s">
        <v>54</v>
      </c>
      <c r="C36" s="21" t="s">
        <v>54</v>
      </c>
      <c r="D36" s="21"/>
      <c r="E36" s="21" t="s">
        <v>54</v>
      </c>
      <c r="F36" s="22" t="s">
        <v>54</v>
      </c>
      <c r="G36" s="20" t="s">
        <v>54</v>
      </c>
      <c r="H36" s="20" t="s">
        <v>54</v>
      </c>
      <c r="I36" s="20" t="s">
        <v>54</v>
      </c>
      <c r="J36" s="20" t="s">
        <v>54</v>
      </c>
      <c r="K36" s="20" t="s">
        <v>54</v>
      </c>
      <c r="L36" s="22" t="s">
        <v>54</v>
      </c>
      <c r="M36" s="21"/>
      <c r="N36" s="21" t="s">
        <v>54</v>
      </c>
      <c r="O36" s="21"/>
      <c r="P36" s="20">
        <v>0</v>
      </c>
      <c r="Q36" s="20">
        <v>0</v>
      </c>
    </row>
    <row r="37" spans="1:17" x14ac:dyDescent="0.25">
      <c r="A37" s="21" t="s">
        <v>54</v>
      </c>
      <c r="B37" s="21" t="s">
        <v>54</v>
      </c>
      <c r="C37" s="21" t="s">
        <v>54</v>
      </c>
      <c r="D37" s="21"/>
      <c r="E37" s="21" t="s">
        <v>54</v>
      </c>
      <c r="F37" s="22" t="s">
        <v>54</v>
      </c>
      <c r="G37" s="20" t="s">
        <v>54</v>
      </c>
      <c r="H37" s="20" t="s">
        <v>54</v>
      </c>
      <c r="I37" s="20" t="s">
        <v>54</v>
      </c>
      <c r="J37" s="20" t="s">
        <v>54</v>
      </c>
      <c r="K37" s="20" t="s">
        <v>54</v>
      </c>
      <c r="L37" s="22" t="s">
        <v>54</v>
      </c>
      <c r="M37" s="21"/>
      <c r="N37" s="21" t="s">
        <v>54</v>
      </c>
      <c r="O37" s="21"/>
      <c r="P37" s="20">
        <v>0</v>
      </c>
      <c r="Q37" s="20">
        <v>0</v>
      </c>
    </row>
    <row r="38" spans="1:17" x14ac:dyDescent="0.25">
      <c r="A38" s="21" t="s">
        <v>54</v>
      </c>
      <c r="B38" s="21" t="s">
        <v>54</v>
      </c>
      <c r="C38" s="21" t="s">
        <v>54</v>
      </c>
      <c r="D38" s="21"/>
      <c r="E38" s="21" t="s">
        <v>54</v>
      </c>
      <c r="F38" s="22" t="s">
        <v>54</v>
      </c>
      <c r="G38" s="20" t="s">
        <v>54</v>
      </c>
      <c r="H38" s="20" t="s">
        <v>54</v>
      </c>
      <c r="I38" s="20" t="s">
        <v>54</v>
      </c>
      <c r="J38" s="20" t="s">
        <v>54</v>
      </c>
      <c r="K38" s="20" t="s">
        <v>54</v>
      </c>
      <c r="L38" s="22" t="s">
        <v>54</v>
      </c>
      <c r="M38" s="21"/>
      <c r="N38" s="21" t="s">
        <v>54</v>
      </c>
      <c r="O38" s="21"/>
      <c r="P38" s="20">
        <v>0</v>
      </c>
      <c r="Q38" s="20">
        <v>0</v>
      </c>
    </row>
    <row r="39" spans="1:17" x14ac:dyDescent="0.25">
      <c r="A39" s="21" t="s">
        <v>54</v>
      </c>
      <c r="B39" s="21" t="s">
        <v>54</v>
      </c>
      <c r="C39" s="21" t="s">
        <v>54</v>
      </c>
      <c r="D39" s="21"/>
      <c r="E39" s="21" t="s">
        <v>54</v>
      </c>
      <c r="F39" s="22" t="s">
        <v>54</v>
      </c>
      <c r="G39" s="20" t="s">
        <v>54</v>
      </c>
      <c r="H39" s="20" t="s">
        <v>54</v>
      </c>
      <c r="I39" s="20" t="s">
        <v>54</v>
      </c>
      <c r="J39" s="20" t="s">
        <v>54</v>
      </c>
      <c r="K39" s="20" t="s">
        <v>54</v>
      </c>
      <c r="L39" s="22" t="s">
        <v>54</v>
      </c>
      <c r="M39" s="21"/>
      <c r="N39" s="21" t="s">
        <v>54</v>
      </c>
      <c r="O39" s="21"/>
      <c r="P39" s="20">
        <v>0</v>
      </c>
      <c r="Q39" s="20">
        <v>0</v>
      </c>
    </row>
    <row r="40" spans="1:17" x14ac:dyDescent="0.25">
      <c r="A40" s="21" t="s">
        <v>54</v>
      </c>
      <c r="B40" s="21" t="s">
        <v>54</v>
      </c>
      <c r="C40" s="21" t="s">
        <v>54</v>
      </c>
      <c r="D40" s="21"/>
      <c r="E40" s="21" t="s">
        <v>54</v>
      </c>
      <c r="F40" s="22" t="s">
        <v>54</v>
      </c>
      <c r="G40" s="20" t="s">
        <v>54</v>
      </c>
      <c r="H40" s="20" t="s">
        <v>54</v>
      </c>
      <c r="I40" s="20" t="s">
        <v>54</v>
      </c>
      <c r="J40" s="20" t="s">
        <v>54</v>
      </c>
      <c r="K40" s="20" t="s">
        <v>54</v>
      </c>
      <c r="L40" s="22" t="s">
        <v>54</v>
      </c>
      <c r="M40" s="21"/>
      <c r="N40" s="21" t="s">
        <v>54</v>
      </c>
      <c r="O40" s="21"/>
      <c r="P40" s="20">
        <v>0</v>
      </c>
      <c r="Q40" s="20">
        <v>0</v>
      </c>
    </row>
    <row r="41" spans="1:17" x14ac:dyDescent="0.25">
      <c r="A41" s="21" t="s">
        <v>54</v>
      </c>
      <c r="B41" s="21" t="s">
        <v>54</v>
      </c>
      <c r="C41" s="21" t="s">
        <v>54</v>
      </c>
      <c r="D41" s="21"/>
      <c r="E41" s="21" t="s">
        <v>54</v>
      </c>
      <c r="F41" s="22" t="s">
        <v>54</v>
      </c>
      <c r="G41" s="20" t="s">
        <v>54</v>
      </c>
      <c r="H41" s="20" t="s">
        <v>54</v>
      </c>
      <c r="I41" s="20" t="s">
        <v>54</v>
      </c>
      <c r="J41" s="20" t="s">
        <v>54</v>
      </c>
      <c r="K41" s="20" t="s">
        <v>54</v>
      </c>
      <c r="L41" s="22" t="s">
        <v>54</v>
      </c>
      <c r="M41" s="21"/>
      <c r="N41" s="21" t="s">
        <v>54</v>
      </c>
      <c r="O41" s="21"/>
      <c r="P41" s="20">
        <v>0</v>
      </c>
      <c r="Q41" s="20">
        <v>0</v>
      </c>
    </row>
    <row r="42" spans="1:17" x14ac:dyDescent="0.25">
      <c r="A42" s="21" t="s">
        <v>54</v>
      </c>
      <c r="B42" s="21" t="s">
        <v>54</v>
      </c>
      <c r="C42" s="21" t="s">
        <v>54</v>
      </c>
      <c r="D42" s="21"/>
      <c r="E42" s="21" t="s">
        <v>54</v>
      </c>
      <c r="F42" s="22" t="s">
        <v>54</v>
      </c>
      <c r="G42" s="20" t="s">
        <v>54</v>
      </c>
      <c r="H42" s="20" t="s">
        <v>54</v>
      </c>
      <c r="I42" s="20" t="s">
        <v>54</v>
      </c>
      <c r="J42" s="20" t="s">
        <v>54</v>
      </c>
      <c r="K42" s="20" t="s">
        <v>54</v>
      </c>
      <c r="L42" s="22" t="s">
        <v>54</v>
      </c>
      <c r="M42" s="21"/>
      <c r="N42" s="21" t="s">
        <v>54</v>
      </c>
      <c r="O42" s="21"/>
      <c r="P42" s="20">
        <v>0</v>
      </c>
      <c r="Q42" s="20">
        <v>0</v>
      </c>
    </row>
    <row r="43" spans="1:17" x14ac:dyDescent="0.25">
      <c r="A43" s="21" t="s">
        <v>54</v>
      </c>
      <c r="B43" s="21" t="s">
        <v>54</v>
      </c>
      <c r="C43" s="21" t="s">
        <v>54</v>
      </c>
      <c r="D43" s="21"/>
      <c r="E43" s="21" t="s">
        <v>54</v>
      </c>
      <c r="F43" s="22" t="s">
        <v>54</v>
      </c>
      <c r="G43" s="20" t="s">
        <v>54</v>
      </c>
      <c r="H43" s="20" t="s">
        <v>54</v>
      </c>
      <c r="I43" s="20" t="s">
        <v>54</v>
      </c>
      <c r="J43" s="20" t="s">
        <v>54</v>
      </c>
      <c r="K43" s="20" t="s">
        <v>54</v>
      </c>
      <c r="L43" s="22" t="s">
        <v>54</v>
      </c>
      <c r="M43" s="21"/>
      <c r="N43" s="21" t="s">
        <v>54</v>
      </c>
      <c r="O43" s="21"/>
      <c r="P43" s="20">
        <v>0</v>
      </c>
      <c r="Q43" s="20">
        <v>0</v>
      </c>
    </row>
    <row r="44" spans="1:17" x14ac:dyDescent="0.25">
      <c r="A44" s="21" t="s">
        <v>54</v>
      </c>
      <c r="B44" s="21" t="s">
        <v>54</v>
      </c>
      <c r="C44" s="21" t="s">
        <v>54</v>
      </c>
      <c r="D44" s="21"/>
      <c r="E44" s="21" t="s">
        <v>54</v>
      </c>
      <c r="F44" s="22" t="s">
        <v>54</v>
      </c>
      <c r="G44" s="20" t="s">
        <v>54</v>
      </c>
      <c r="H44" s="20" t="s">
        <v>54</v>
      </c>
      <c r="I44" s="20" t="s">
        <v>54</v>
      </c>
      <c r="J44" s="20" t="s">
        <v>54</v>
      </c>
      <c r="K44" s="20" t="s">
        <v>54</v>
      </c>
      <c r="L44" s="22" t="s">
        <v>54</v>
      </c>
      <c r="M44" s="21"/>
      <c r="N44" s="21" t="s">
        <v>54</v>
      </c>
      <c r="O44" s="21"/>
      <c r="P44" s="20">
        <v>0</v>
      </c>
      <c r="Q44" s="20">
        <v>0</v>
      </c>
    </row>
    <row r="45" spans="1:17" x14ac:dyDescent="0.25">
      <c r="A45" s="21" t="s">
        <v>54</v>
      </c>
      <c r="B45" s="21" t="s">
        <v>54</v>
      </c>
      <c r="C45" s="21" t="s">
        <v>54</v>
      </c>
      <c r="D45" s="21"/>
      <c r="E45" s="21" t="s">
        <v>54</v>
      </c>
      <c r="F45" s="22" t="s">
        <v>54</v>
      </c>
      <c r="G45" s="20" t="s">
        <v>54</v>
      </c>
      <c r="H45" s="20" t="s">
        <v>54</v>
      </c>
      <c r="I45" s="20" t="s">
        <v>54</v>
      </c>
      <c r="J45" s="20" t="s">
        <v>54</v>
      </c>
      <c r="K45" s="20" t="s">
        <v>54</v>
      </c>
      <c r="L45" s="22" t="s">
        <v>54</v>
      </c>
      <c r="M45" s="21"/>
      <c r="N45" s="21" t="s">
        <v>54</v>
      </c>
      <c r="O45" s="21"/>
      <c r="P45" s="20">
        <v>0</v>
      </c>
      <c r="Q45" s="20">
        <v>0</v>
      </c>
    </row>
    <row r="46" spans="1:17" x14ac:dyDescent="0.25">
      <c r="A46" s="21" t="s">
        <v>54</v>
      </c>
      <c r="B46" s="21" t="s">
        <v>54</v>
      </c>
      <c r="C46" s="21" t="s">
        <v>54</v>
      </c>
      <c r="D46" s="21"/>
      <c r="E46" s="21" t="s">
        <v>54</v>
      </c>
      <c r="F46" s="22" t="s">
        <v>54</v>
      </c>
      <c r="G46" s="20" t="s">
        <v>54</v>
      </c>
      <c r="H46" s="20" t="s">
        <v>54</v>
      </c>
      <c r="I46" s="20" t="s">
        <v>54</v>
      </c>
      <c r="J46" s="20" t="s">
        <v>54</v>
      </c>
      <c r="K46" s="20" t="s">
        <v>54</v>
      </c>
      <c r="L46" s="22" t="s">
        <v>54</v>
      </c>
      <c r="M46" s="21"/>
      <c r="N46" s="21" t="s">
        <v>54</v>
      </c>
      <c r="O46" s="21"/>
      <c r="P46" s="20">
        <v>0</v>
      </c>
      <c r="Q46" s="20">
        <v>0</v>
      </c>
    </row>
    <row r="47" spans="1:17" x14ac:dyDescent="0.25">
      <c r="A47" s="21" t="s">
        <v>54</v>
      </c>
      <c r="B47" s="21" t="s">
        <v>54</v>
      </c>
      <c r="C47" s="21" t="s">
        <v>54</v>
      </c>
      <c r="D47" s="21"/>
      <c r="E47" s="21" t="s">
        <v>54</v>
      </c>
      <c r="F47" s="22" t="s">
        <v>54</v>
      </c>
      <c r="G47" s="20" t="s">
        <v>54</v>
      </c>
      <c r="H47" s="20" t="s">
        <v>54</v>
      </c>
      <c r="I47" s="20" t="s">
        <v>54</v>
      </c>
      <c r="J47" s="20" t="s">
        <v>54</v>
      </c>
      <c r="K47" s="20" t="s">
        <v>54</v>
      </c>
      <c r="L47" s="22" t="s">
        <v>54</v>
      </c>
      <c r="M47" s="21"/>
      <c r="N47" s="21" t="s">
        <v>54</v>
      </c>
      <c r="O47" s="21"/>
      <c r="P47" s="20">
        <v>0</v>
      </c>
      <c r="Q47" s="20">
        <v>0</v>
      </c>
    </row>
    <row r="48" spans="1:17" x14ac:dyDescent="0.25">
      <c r="A48" s="21" t="s">
        <v>54</v>
      </c>
      <c r="B48" s="21" t="s">
        <v>54</v>
      </c>
      <c r="C48" s="21" t="s">
        <v>54</v>
      </c>
      <c r="D48" s="21"/>
      <c r="E48" s="21" t="s">
        <v>54</v>
      </c>
      <c r="F48" s="22" t="s">
        <v>54</v>
      </c>
      <c r="G48" s="20" t="s">
        <v>54</v>
      </c>
      <c r="H48" s="20" t="s">
        <v>54</v>
      </c>
      <c r="I48" s="20" t="s">
        <v>54</v>
      </c>
      <c r="J48" s="20" t="s">
        <v>54</v>
      </c>
      <c r="K48" s="20" t="s">
        <v>54</v>
      </c>
      <c r="L48" s="22" t="s">
        <v>54</v>
      </c>
      <c r="M48" s="21"/>
      <c r="N48" s="21" t="s">
        <v>54</v>
      </c>
      <c r="O48" s="21"/>
      <c r="P48" s="20">
        <v>0</v>
      </c>
      <c r="Q48" s="20">
        <v>0</v>
      </c>
    </row>
    <row r="49" spans="1:17" x14ac:dyDescent="0.25">
      <c r="A49" s="21" t="s">
        <v>54</v>
      </c>
      <c r="B49" s="21" t="s">
        <v>54</v>
      </c>
      <c r="C49" s="21" t="s">
        <v>54</v>
      </c>
      <c r="D49" s="21"/>
      <c r="E49" s="21" t="s">
        <v>54</v>
      </c>
      <c r="F49" s="22" t="s">
        <v>54</v>
      </c>
      <c r="G49" s="20" t="s">
        <v>54</v>
      </c>
      <c r="H49" s="20" t="s">
        <v>54</v>
      </c>
      <c r="I49" s="20" t="s">
        <v>54</v>
      </c>
      <c r="J49" s="20" t="s">
        <v>54</v>
      </c>
      <c r="K49" s="20" t="s">
        <v>54</v>
      </c>
      <c r="L49" s="22" t="s">
        <v>54</v>
      </c>
      <c r="M49" s="21"/>
      <c r="N49" s="21" t="s">
        <v>54</v>
      </c>
      <c r="O49" s="21"/>
      <c r="P49" s="20">
        <v>0</v>
      </c>
      <c r="Q49" s="20">
        <v>0</v>
      </c>
    </row>
    <row r="50" spans="1:17" x14ac:dyDescent="0.25">
      <c r="A50" s="21" t="s">
        <v>54</v>
      </c>
      <c r="B50" s="21" t="s">
        <v>54</v>
      </c>
      <c r="C50" s="21" t="s">
        <v>54</v>
      </c>
      <c r="D50" s="21"/>
      <c r="E50" s="21" t="s">
        <v>54</v>
      </c>
      <c r="F50" s="22" t="s">
        <v>54</v>
      </c>
      <c r="G50" s="20" t="s">
        <v>54</v>
      </c>
      <c r="H50" s="20" t="s">
        <v>54</v>
      </c>
      <c r="I50" s="20" t="s">
        <v>54</v>
      </c>
      <c r="J50" s="20" t="s">
        <v>54</v>
      </c>
      <c r="K50" s="20" t="s">
        <v>54</v>
      </c>
      <c r="L50" s="22" t="s">
        <v>54</v>
      </c>
      <c r="M50" s="21"/>
      <c r="N50" s="21" t="s">
        <v>54</v>
      </c>
      <c r="O50" s="21"/>
      <c r="P50" s="20">
        <v>0</v>
      </c>
      <c r="Q50" s="20">
        <v>0</v>
      </c>
    </row>
    <row r="51" spans="1:17" x14ac:dyDescent="0.25">
      <c r="A51" s="21" t="s">
        <v>54</v>
      </c>
      <c r="B51" s="21" t="s">
        <v>54</v>
      </c>
      <c r="C51" s="21" t="s">
        <v>54</v>
      </c>
      <c r="D51" s="21"/>
      <c r="E51" s="21" t="s">
        <v>54</v>
      </c>
      <c r="F51" s="22" t="s">
        <v>54</v>
      </c>
      <c r="G51" s="20" t="s">
        <v>54</v>
      </c>
      <c r="H51" s="20" t="s">
        <v>54</v>
      </c>
      <c r="I51" s="20" t="s">
        <v>54</v>
      </c>
      <c r="J51" s="20" t="s">
        <v>54</v>
      </c>
      <c r="K51" s="20" t="s">
        <v>54</v>
      </c>
      <c r="L51" s="22" t="s">
        <v>54</v>
      </c>
      <c r="M51" s="21"/>
      <c r="N51" s="21" t="s">
        <v>54</v>
      </c>
      <c r="O51" s="21"/>
      <c r="P51" s="20">
        <v>0</v>
      </c>
      <c r="Q51" s="20">
        <v>0</v>
      </c>
    </row>
    <row r="52" spans="1:17" x14ac:dyDescent="0.25">
      <c r="A52" s="21" t="s">
        <v>54</v>
      </c>
      <c r="B52" s="21" t="s">
        <v>54</v>
      </c>
      <c r="C52" s="21" t="s">
        <v>54</v>
      </c>
      <c r="D52" s="21"/>
      <c r="E52" s="21" t="s">
        <v>54</v>
      </c>
      <c r="F52" s="22" t="s">
        <v>54</v>
      </c>
      <c r="G52" s="20" t="s">
        <v>54</v>
      </c>
      <c r="H52" s="20" t="s">
        <v>54</v>
      </c>
      <c r="I52" s="20" t="s">
        <v>54</v>
      </c>
      <c r="J52" s="20" t="s">
        <v>54</v>
      </c>
      <c r="K52" s="20" t="s">
        <v>54</v>
      </c>
      <c r="L52" s="22" t="s">
        <v>54</v>
      </c>
      <c r="M52" s="21"/>
      <c r="N52" s="21" t="s">
        <v>54</v>
      </c>
      <c r="O52" s="21"/>
      <c r="P52" s="20">
        <v>0</v>
      </c>
      <c r="Q52" s="20">
        <v>0</v>
      </c>
    </row>
    <row r="53" spans="1:17" x14ac:dyDescent="0.25">
      <c r="A53" s="21" t="s">
        <v>54</v>
      </c>
      <c r="B53" s="21" t="s">
        <v>54</v>
      </c>
      <c r="C53" s="21" t="s">
        <v>54</v>
      </c>
      <c r="D53" s="21"/>
      <c r="E53" s="21" t="s">
        <v>54</v>
      </c>
      <c r="F53" s="22" t="s">
        <v>54</v>
      </c>
      <c r="G53" s="20" t="s">
        <v>54</v>
      </c>
      <c r="H53" s="20" t="s">
        <v>54</v>
      </c>
      <c r="I53" s="20" t="s">
        <v>54</v>
      </c>
      <c r="J53" s="20" t="s">
        <v>54</v>
      </c>
      <c r="K53" s="20" t="s">
        <v>54</v>
      </c>
      <c r="L53" s="22" t="s">
        <v>54</v>
      </c>
      <c r="M53" s="21"/>
      <c r="N53" s="21" t="s">
        <v>54</v>
      </c>
      <c r="O53" s="21"/>
      <c r="P53" s="20">
        <v>0</v>
      </c>
      <c r="Q53" s="20">
        <v>0</v>
      </c>
    </row>
    <row r="54" spans="1:17" x14ac:dyDescent="0.25">
      <c r="A54" s="21" t="s">
        <v>54</v>
      </c>
      <c r="B54" s="21" t="s">
        <v>54</v>
      </c>
      <c r="C54" s="21" t="s">
        <v>54</v>
      </c>
      <c r="D54" s="21"/>
      <c r="E54" s="21" t="s">
        <v>54</v>
      </c>
      <c r="F54" s="22" t="s">
        <v>54</v>
      </c>
      <c r="G54" s="20" t="s">
        <v>54</v>
      </c>
      <c r="H54" s="20" t="s">
        <v>54</v>
      </c>
      <c r="I54" s="20" t="s">
        <v>54</v>
      </c>
      <c r="J54" s="20" t="s">
        <v>54</v>
      </c>
      <c r="K54" s="20" t="s">
        <v>54</v>
      </c>
      <c r="L54" s="22" t="s">
        <v>54</v>
      </c>
      <c r="M54" s="21"/>
      <c r="N54" s="21" t="s">
        <v>54</v>
      </c>
      <c r="O54" s="21"/>
      <c r="P54" s="20">
        <v>0</v>
      </c>
      <c r="Q54" s="20">
        <v>0</v>
      </c>
    </row>
    <row r="55" spans="1:17" x14ac:dyDescent="0.25">
      <c r="A55" s="21" t="s">
        <v>54</v>
      </c>
      <c r="B55" s="21" t="s">
        <v>54</v>
      </c>
      <c r="C55" s="21" t="s">
        <v>54</v>
      </c>
      <c r="D55" s="21"/>
      <c r="E55" s="21" t="s">
        <v>54</v>
      </c>
      <c r="F55" s="22" t="s">
        <v>54</v>
      </c>
      <c r="G55" s="20" t="s">
        <v>54</v>
      </c>
      <c r="H55" s="20" t="s">
        <v>54</v>
      </c>
      <c r="I55" s="20" t="s">
        <v>54</v>
      </c>
      <c r="J55" s="20" t="s">
        <v>54</v>
      </c>
      <c r="K55" s="20" t="s">
        <v>54</v>
      </c>
      <c r="L55" s="22" t="s">
        <v>54</v>
      </c>
      <c r="M55" s="21"/>
      <c r="N55" s="21" t="s">
        <v>54</v>
      </c>
      <c r="O55" s="21"/>
      <c r="P55" s="20">
        <v>0</v>
      </c>
      <c r="Q55" s="20">
        <v>0</v>
      </c>
    </row>
    <row r="56" spans="1:17" x14ac:dyDescent="0.25">
      <c r="A56" s="21" t="s">
        <v>54</v>
      </c>
      <c r="B56" s="21" t="s">
        <v>54</v>
      </c>
      <c r="C56" s="21" t="s">
        <v>54</v>
      </c>
      <c r="D56" s="21"/>
      <c r="E56" s="21" t="s">
        <v>54</v>
      </c>
      <c r="F56" s="22" t="s">
        <v>54</v>
      </c>
      <c r="G56" s="20" t="s">
        <v>54</v>
      </c>
      <c r="H56" s="20" t="s">
        <v>54</v>
      </c>
      <c r="I56" s="20" t="s">
        <v>54</v>
      </c>
      <c r="J56" s="20" t="s">
        <v>54</v>
      </c>
      <c r="K56" s="20" t="s">
        <v>54</v>
      </c>
      <c r="L56" s="22" t="s">
        <v>54</v>
      </c>
      <c r="M56" s="21"/>
      <c r="N56" s="21" t="s">
        <v>54</v>
      </c>
      <c r="O56" s="21"/>
      <c r="P56" s="20">
        <v>0</v>
      </c>
      <c r="Q56" s="20">
        <v>0</v>
      </c>
    </row>
    <row r="57" spans="1:17" x14ac:dyDescent="0.25">
      <c r="A57" s="21" t="s">
        <v>54</v>
      </c>
      <c r="B57" s="21" t="s">
        <v>54</v>
      </c>
      <c r="C57" s="21" t="s">
        <v>54</v>
      </c>
      <c r="D57" s="21"/>
      <c r="E57" s="21" t="s">
        <v>54</v>
      </c>
      <c r="F57" s="22" t="s">
        <v>54</v>
      </c>
      <c r="G57" s="20" t="s">
        <v>54</v>
      </c>
      <c r="H57" s="20" t="s">
        <v>54</v>
      </c>
      <c r="I57" s="20" t="s">
        <v>54</v>
      </c>
      <c r="J57" s="20" t="s">
        <v>54</v>
      </c>
      <c r="K57" s="20" t="s">
        <v>54</v>
      </c>
      <c r="L57" s="22" t="s">
        <v>54</v>
      </c>
      <c r="M57" s="21"/>
      <c r="N57" s="21" t="s">
        <v>54</v>
      </c>
      <c r="O57" s="21"/>
      <c r="P57" s="20">
        <v>0</v>
      </c>
      <c r="Q57" s="20">
        <v>0</v>
      </c>
    </row>
    <row r="58" spans="1:17" x14ac:dyDescent="0.25">
      <c r="A58" s="21" t="s">
        <v>54</v>
      </c>
      <c r="B58" s="21" t="s">
        <v>54</v>
      </c>
      <c r="C58" s="21" t="s">
        <v>54</v>
      </c>
      <c r="D58" s="21"/>
      <c r="E58" s="21" t="s">
        <v>54</v>
      </c>
      <c r="F58" s="22" t="s">
        <v>54</v>
      </c>
      <c r="G58" s="20" t="s">
        <v>54</v>
      </c>
      <c r="H58" s="20" t="s">
        <v>54</v>
      </c>
      <c r="I58" s="20" t="s">
        <v>54</v>
      </c>
      <c r="J58" s="20" t="s">
        <v>54</v>
      </c>
      <c r="K58" s="20" t="s">
        <v>54</v>
      </c>
      <c r="L58" s="22" t="s">
        <v>54</v>
      </c>
      <c r="M58" s="21"/>
      <c r="N58" s="21" t="s">
        <v>54</v>
      </c>
      <c r="O58" s="21"/>
      <c r="P58" s="20">
        <v>0</v>
      </c>
      <c r="Q58" s="20">
        <v>0</v>
      </c>
    </row>
    <row r="59" spans="1:17" x14ac:dyDescent="0.25">
      <c r="A59" s="21" t="s">
        <v>54</v>
      </c>
      <c r="B59" s="21" t="s">
        <v>54</v>
      </c>
      <c r="C59" s="21" t="s">
        <v>54</v>
      </c>
      <c r="D59" s="21"/>
      <c r="E59" s="21" t="s">
        <v>54</v>
      </c>
      <c r="F59" s="22" t="s">
        <v>54</v>
      </c>
      <c r="G59" s="20" t="s">
        <v>54</v>
      </c>
      <c r="H59" s="20" t="s">
        <v>54</v>
      </c>
      <c r="I59" s="20" t="s">
        <v>54</v>
      </c>
      <c r="J59" s="20" t="s">
        <v>54</v>
      </c>
      <c r="K59" s="20" t="s">
        <v>54</v>
      </c>
      <c r="L59" s="22" t="s">
        <v>54</v>
      </c>
      <c r="M59" s="21"/>
      <c r="N59" s="21" t="s">
        <v>54</v>
      </c>
      <c r="O59" s="21"/>
      <c r="P59" s="20">
        <v>0</v>
      </c>
      <c r="Q59" s="20">
        <v>0</v>
      </c>
    </row>
    <row r="60" spans="1:17" x14ac:dyDescent="0.25">
      <c r="A60" s="21" t="s">
        <v>54</v>
      </c>
      <c r="B60" s="21" t="s">
        <v>54</v>
      </c>
      <c r="C60" s="21" t="s">
        <v>54</v>
      </c>
      <c r="D60" s="21"/>
      <c r="E60" s="21" t="s">
        <v>54</v>
      </c>
      <c r="F60" s="22" t="s">
        <v>54</v>
      </c>
      <c r="G60" s="20" t="s">
        <v>54</v>
      </c>
      <c r="H60" s="20" t="s">
        <v>54</v>
      </c>
      <c r="I60" s="20" t="s">
        <v>54</v>
      </c>
      <c r="J60" s="20" t="s">
        <v>54</v>
      </c>
      <c r="K60" s="20" t="s">
        <v>54</v>
      </c>
      <c r="L60" s="22" t="s">
        <v>54</v>
      </c>
      <c r="M60" s="21"/>
      <c r="N60" s="21" t="s">
        <v>54</v>
      </c>
      <c r="O60" s="21"/>
      <c r="P60" s="20">
        <v>0</v>
      </c>
      <c r="Q60" s="20">
        <v>0</v>
      </c>
    </row>
    <row r="61" spans="1:17" x14ac:dyDescent="0.25">
      <c r="A61" s="21" t="s">
        <v>54</v>
      </c>
      <c r="B61" s="21" t="s">
        <v>54</v>
      </c>
      <c r="C61" s="21" t="s">
        <v>54</v>
      </c>
      <c r="D61" s="21"/>
      <c r="E61" s="21" t="s">
        <v>54</v>
      </c>
      <c r="F61" s="22" t="s">
        <v>54</v>
      </c>
      <c r="G61" s="20" t="s">
        <v>54</v>
      </c>
      <c r="H61" s="20" t="s">
        <v>54</v>
      </c>
      <c r="I61" s="20" t="s">
        <v>54</v>
      </c>
      <c r="J61" s="20" t="s">
        <v>54</v>
      </c>
      <c r="K61" s="20" t="s">
        <v>54</v>
      </c>
      <c r="L61" s="22" t="s">
        <v>54</v>
      </c>
      <c r="M61" s="21"/>
      <c r="N61" s="21" t="s">
        <v>54</v>
      </c>
      <c r="O61" s="21"/>
      <c r="P61" s="20">
        <v>0</v>
      </c>
      <c r="Q61" s="20">
        <v>0</v>
      </c>
    </row>
    <row r="62" spans="1:17" x14ac:dyDescent="0.25">
      <c r="A62" s="21" t="s">
        <v>54</v>
      </c>
      <c r="B62" s="21" t="s">
        <v>54</v>
      </c>
      <c r="C62" s="21" t="s">
        <v>54</v>
      </c>
      <c r="D62" s="21"/>
      <c r="E62" s="21" t="s">
        <v>54</v>
      </c>
      <c r="F62" s="22" t="s">
        <v>54</v>
      </c>
      <c r="G62" s="20" t="s">
        <v>54</v>
      </c>
      <c r="H62" s="20" t="s">
        <v>54</v>
      </c>
      <c r="I62" s="20" t="s">
        <v>54</v>
      </c>
      <c r="J62" s="20" t="s">
        <v>54</v>
      </c>
      <c r="K62" s="20" t="s">
        <v>54</v>
      </c>
      <c r="L62" s="22" t="s">
        <v>54</v>
      </c>
      <c r="M62" s="21"/>
      <c r="N62" s="21" t="s">
        <v>54</v>
      </c>
      <c r="O62" s="21"/>
      <c r="P62" s="20">
        <v>0</v>
      </c>
      <c r="Q62" s="20">
        <v>0</v>
      </c>
    </row>
    <row r="63" spans="1:17" x14ac:dyDescent="0.25">
      <c r="A63" s="21" t="s">
        <v>54</v>
      </c>
      <c r="B63" s="21" t="s">
        <v>54</v>
      </c>
      <c r="C63" s="21" t="s">
        <v>54</v>
      </c>
      <c r="D63" s="21"/>
      <c r="E63" s="21" t="s">
        <v>54</v>
      </c>
      <c r="F63" s="22" t="s">
        <v>54</v>
      </c>
      <c r="G63" s="20" t="s">
        <v>54</v>
      </c>
      <c r="H63" s="20" t="s">
        <v>54</v>
      </c>
      <c r="I63" s="20" t="s">
        <v>54</v>
      </c>
      <c r="J63" s="20" t="s">
        <v>54</v>
      </c>
      <c r="K63" s="20" t="s">
        <v>54</v>
      </c>
      <c r="L63" s="22" t="s">
        <v>54</v>
      </c>
      <c r="M63" s="21"/>
      <c r="N63" s="21" t="s">
        <v>54</v>
      </c>
      <c r="O63" s="21"/>
      <c r="P63" s="20">
        <v>0</v>
      </c>
      <c r="Q63" s="20">
        <v>0</v>
      </c>
    </row>
    <row r="64" spans="1:17" x14ac:dyDescent="0.25">
      <c r="A64" s="21" t="s">
        <v>54</v>
      </c>
      <c r="B64" s="21" t="s">
        <v>54</v>
      </c>
      <c r="C64" s="21" t="s">
        <v>54</v>
      </c>
      <c r="D64" s="21"/>
      <c r="E64" s="21" t="s">
        <v>54</v>
      </c>
      <c r="F64" s="22" t="s">
        <v>54</v>
      </c>
      <c r="G64" s="20" t="s">
        <v>54</v>
      </c>
      <c r="H64" s="20" t="s">
        <v>54</v>
      </c>
      <c r="I64" s="20" t="s">
        <v>54</v>
      </c>
      <c r="J64" s="20" t="s">
        <v>54</v>
      </c>
      <c r="K64" s="20" t="s">
        <v>54</v>
      </c>
      <c r="L64" s="22" t="s">
        <v>54</v>
      </c>
      <c r="M64" s="21"/>
      <c r="N64" s="21" t="s">
        <v>54</v>
      </c>
      <c r="O64" s="21"/>
      <c r="P64" s="20">
        <v>0</v>
      </c>
      <c r="Q64" s="20">
        <v>0</v>
      </c>
    </row>
    <row r="65" spans="1:17" x14ac:dyDescent="0.25">
      <c r="A65" s="21" t="s">
        <v>54</v>
      </c>
      <c r="B65" s="21" t="s">
        <v>54</v>
      </c>
      <c r="C65" s="21" t="s">
        <v>54</v>
      </c>
      <c r="D65" s="21"/>
      <c r="E65" s="21" t="s">
        <v>54</v>
      </c>
      <c r="F65" s="22" t="s">
        <v>54</v>
      </c>
      <c r="G65" s="20" t="s">
        <v>54</v>
      </c>
      <c r="H65" s="20" t="s">
        <v>54</v>
      </c>
      <c r="I65" s="20" t="s">
        <v>54</v>
      </c>
      <c r="J65" s="20" t="s">
        <v>54</v>
      </c>
      <c r="K65" s="20" t="s">
        <v>54</v>
      </c>
      <c r="L65" s="22" t="s">
        <v>54</v>
      </c>
      <c r="M65" s="21"/>
      <c r="N65" s="21" t="s">
        <v>54</v>
      </c>
      <c r="O65" s="21"/>
      <c r="P65" s="20">
        <v>0</v>
      </c>
      <c r="Q65" s="20">
        <v>0</v>
      </c>
    </row>
    <row r="66" spans="1:17" x14ac:dyDescent="0.25">
      <c r="A66" s="21" t="s">
        <v>54</v>
      </c>
      <c r="B66" s="21" t="s">
        <v>54</v>
      </c>
      <c r="C66" s="21" t="s">
        <v>54</v>
      </c>
      <c r="D66" s="21"/>
      <c r="E66" s="21" t="s">
        <v>54</v>
      </c>
      <c r="F66" s="22" t="s">
        <v>54</v>
      </c>
      <c r="G66" s="20" t="s">
        <v>54</v>
      </c>
      <c r="H66" s="20" t="s">
        <v>54</v>
      </c>
      <c r="I66" s="20" t="s">
        <v>54</v>
      </c>
      <c r="J66" s="20" t="s">
        <v>54</v>
      </c>
      <c r="K66" s="20" t="s">
        <v>54</v>
      </c>
      <c r="L66" s="22" t="s">
        <v>54</v>
      </c>
      <c r="M66" s="21"/>
      <c r="N66" s="21" t="s">
        <v>54</v>
      </c>
      <c r="O66" s="21"/>
      <c r="P66" s="20">
        <v>0</v>
      </c>
      <c r="Q66" s="20">
        <v>0</v>
      </c>
    </row>
    <row r="67" spans="1:17" x14ac:dyDescent="0.25">
      <c r="A67" s="21" t="s">
        <v>54</v>
      </c>
      <c r="B67" s="21" t="s">
        <v>54</v>
      </c>
      <c r="C67" s="21" t="s">
        <v>54</v>
      </c>
      <c r="D67" s="21"/>
      <c r="E67" s="21" t="s">
        <v>54</v>
      </c>
      <c r="F67" s="22" t="s">
        <v>54</v>
      </c>
      <c r="G67" s="20" t="s">
        <v>54</v>
      </c>
      <c r="H67" s="20" t="s">
        <v>54</v>
      </c>
      <c r="I67" s="20" t="s">
        <v>54</v>
      </c>
      <c r="J67" s="20" t="s">
        <v>54</v>
      </c>
      <c r="K67" s="20" t="s">
        <v>54</v>
      </c>
      <c r="L67" s="22" t="s">
        <v>54</v>
      </c>
      <c r="M67" s="21"/>
      <c r="N67" s="21" t="s">
        <v>54</v>
      </c>
      <c r="O67" s="21"/>
      <c r="P67" s="20">
        <v>0</v>
      </c>
      <c r="Q67" s="20">
        <v>0</v>
      </c>
    </row>
    <row r="68" spans="1:17" x14ac:dyDescent="0.25">
      <c r="A68" s="21" t="s">
        <v>54</v>
      </c>
      <c r="B68" s="21" t="s">
        <v>54</v>
      </c>
      <c r="C68" s="21" t="s">
        <v>54</v>
      </c>
      <c r="D68" s="21"/>
      <c r="E68" s="21" t="s">
        <v>54</v>
      </c>
      <c r="F68" s="22" t="s">
        <v>54</v>
      </c>
      <c r="G68" s="20" t="s">
        <v>54</v>
      </c>
      <c r="H68" s="20" t="s">
        <v>54</v>
      </c>
      <c r="I68" s="20" t="s">
        <v>54</v>
      </c>
      <c r="J68" s="20" t="s">
        <v>54</v>
      </c>
      <c r="K68" s="20" t="s">
        <v>54</v>
      </c>
      <c r="L68" s="22" t="s">
        <v>54</v>
      </c>
      <c r="M68" s="21"/>
      <c r="N68" s="21" t="s">
        <v>54</v>
      </c>
      <c r="O68" s="21"/>
      <c r="P68" s="20">
        <v>0</v>
      </c>
      <c r="Q68" s="20">
        <v>0</v>
      </c>
    </row>
    <row r="69" spans="1:17" x14ac:dyDescent="0.25">
      <c r="A69" s="21" t="s">
        <v>54</v>
      </c>
      <c r="B69" s="21" t="s">
        <v>54</v>
      </c>
      <c r="C69" s="21" t="s">
        <v>54</v>
      </c>
      <c r="D69" s="21"/>
      <c r="E69" s="21" t="s">
        <v>54</v>
      </c>
      <c r="F69" s="22" t="s">
        <v>54</v>
      </c>
      <c r="G69" s="20" t="s">
        <v>54</v>
      </c>
      <c r="H69" s="20" t="s">
        <v>54</v>
      </c>
      <c r="I69" s="20" t="s">
        <v>54</v>
      </c>
      <c r="J69" s="20" t="s">
        <v>54</v>
      </c>
      <c r="K69" s="20" t="s">
        <v>54</v>
      </c>
      <c r="L69" s="22" t="s">
        <v>54</v>
      </c>
      <c r="M69" s="21"/>
      <c r="N69" s="21" t="s">
        <v>54</v>
      </c>
      <c r="O69" s="21"/>
      <c r="P69" s="20">
        <v>0</v>
      </c>
      <c r="Q69" s="20">
        <v>0</v>
      </c>
    </row>
    <row r="70" spans="1:17" x14ac:dyDescent="0.25">
      <c r="A70" s="21" t="s">
        <v>54</v>
      </c>
      <c r="B70" s="21" t="s">
        <v>54</v>
      </c>
      <c r="C70" s="21" t="s">
        <v>54</v>
      </c>
      <c r="D70" s="21"/>
      <c r="E70" s="21" t="s">
        <v>54</v>
      </c>
      <c r="F70" s="22" t="s">
        <v>54</v>
      </c>
      <c r="G70" s="20" t="s">
        <v>54</v>
      </c>
      <c r="H70" s="20" t="s">
        <v>54</v>
      </c>
      <c r="I70" s="20" t="s">
        <v>54</v>
      </c>
      <c r="J70" s="20" t="s">
        <v>54</v>
      </c>
      <c r="K70" s="20" t="s">
        <v>54</v>
      </c>
      <c r="L70" s="22" t="s">
        <v>54</v>
      </c>
      <c r="M70" s="21"/>
      <c r="N70" s="21" t="s">
        <v>54</v>
      </c>
      <c r="O70" s="21"/>
      <c r="P70" s="20">
        <v>0</v>
      </c>
      <c r="Q70" s="20">
        <v>0</v>
      </c>
    </row>
    <row r="71" spans="1:17" x14ac:dyDescent="0.25">
      <c r="A71" s="21" t="s">
        <v>54</v>
      </c>
      <c r="B71" s="21" t="s">
        <v>54</v>
      </c>
      <c r="C71" s="21" t="s">
        <v>54</v>
      </c>
      <c r="D71" s="21"/>
      <c r="E71" s="21" t="s">
        <v>54</v>
      </c>
      <c r="F71" s="22" t="s">
        <v>54</v>
      </c>
      <c r="G71" s="20" t="s">
        <v>54</v>
      </c>
      <c r="H71" s="20" t="s">
        <v>54</v>
      </c>
      <c r="I71" s="20" t="s">
        <v>54</v>
      </c>
      <c r="J71" s="20" t="s">
        <v>54</v>
      </c>
      <c r="K71" s="20" t="s">
        <v>54</v>
      </c>
      <c r="L71" s="22" t="s">
        <v>54</v>
      </c>
      <c r="M71" s="21"/>
      <c r="N71" s="21" t="s">
        <v>54</v>
      </c>
      <c r="O71" s="21"/>
      <c r="P71" s="20">
        <v>0</v>
      </c>
      <c r="Q71" s="20">
        <v>0</v>
      </c>
    </row>
    <row r="72" spans="1:17" x14ac:dyDescent="0.25">
      <c r="A72" s="21" t="s">
        <v>54</v>
      </c>
      <c r="B72" s="21" t="s">
        <v>54</v>
      </c>
      <c r="C72" s="21" t="s">
        <v>54</v>
      </c>
      <c r="D72" s="21"/>
      <c r="E72" s="21" t="s">
        <v>54</v>
      </c>
      <c r="F72" s="22" t="s">
        <v>54</v>
      </c>
      <c r="G72" s="20" t="s">
        <v>54</v>
      </c>
      <c r="H72" s="20" t="s">
        <v>54</v>
      </c>
      <c r="I72" s="20" t="s">
        <v>54</v>
      </c>
      <c r="J72" s="20" t="s">
        <v>54</v>
      </c>
      <c r="K72" s="20" t="s">
        <v>54</v>
      </c>
      <c r="L72" s="22" t="s">
        <v>54</v>
      </c>
      <c r="M72" s="21"/>
      <c r="N72" s="21" t="s">
        <v>54</v>
      </c>
      <c r="O72" s="21"/>
      <c r="P72" s="20">
        <v>0</v>
      </c>
      <c r="Q72" s="20">
        <v>0</v>
      </c>
    </row>
    <row r="73" spans="1:17" x14ac:dyDescent="0.25">
      <c r="A73" s="21" t="s">
        <v>54</v>
      </c>
      <c r="B73" s="21" t="s">
        <v>54</v>
      </c>
      <c r="C73" s="21" t="s">
        <v>54</v>
      </c>
      <c r="D73" s="21"/>
      <c r="E73" s="21" t="s">
        <v>54</v>
      </c>
      <c r="F73" s="22" t="s">
        <v>54</v>
      </c>
      <c r="G73" s="20" t="s">
        <v>54</v>
      </c>
      <c r="H73" s="20" t="s">
        <v>54</v>
      </c>
      <c r="I73" s="20" t="s">
        <v>54</v>
      </c>
      <c r="J73" s="20" t="s">
        <v>54</v>
      </c>
      <c r="K73" s="20" t="s">
        <v>54</v>
      </c>
      <c r="L73" s="22" t="s">
        <v>54</v>
      </c>
      <c r="M73" s="21"/>
      <c r="N73" s="21" t="s">
        <v>54</v>
      </c>
      <c r="O73" s="21"/>
      <c r="P73" s="20">
        <v>0</v>
      </c>
      <c r="Q73" s="20">
        <v>0</v>
      </c>
    </row>
    <row r="74" spans="1:17" x14ac:dyDescent="0.25">
      <c r="A74" s="21" t="s">
        <v>54</v>
      </c>
      <c r="B74" s="21" t="s">
        <v>54</v>
      </c>
      <c r="C74" s="21" t="s">
        <v>54</v>
      </c>
      <c r="D74" s="21"/>
      <c r="E74" s="21" t="s">
        <v>54</v>
      </c>
      <c r="F74" s="22" t="s">
        <v>54</v>
      </c>
      <c r="G74" s="20" t="s">
        <v>54</v>
      </c>
      <c r="H74" s="20" t="s">
        <v>54</v>
      </c>
      <c r="I74" s="20" t="s">
        <v>54</v>
      </c>
      <c r="J74" s="20" t="s">
        <v>54</v>
      </c>
      <c r="K74" s="20" t="s">
        <v>54</v>
      </c>
      <c r="L74" s="22" t="s">
        <v>54</v>
      </c>
      <c r="M74" s="21"/>
      <c r="N74" s="21" t="s">
        <v>54</v>
      </c>
      <c r="O74" s="21"/>
      <c r="P74" s="20">
        <v>0</v>
      </c>
      <c r="Q74" s="20">
        <v>0</v>
      </c>
    </row>
    <row r="75" spans="1:17" x14ac:dyDescent="0.25">
      <c r="A75" s="21" t="s">
        <v>54</v>
      </c>
      <c r="B75" s="21" t="s">
        <v>54</v>
      </c>
      <c r="C75" s="21" t="s">
        <v>54</v>
      </c>
      <c r="D75" s="21"/>
      <c r="E75" s="21" t="s">
        <v>54</v>
      </c>
      <c r="F75" s="22" t="s">
        <v>54</v>
      </c>
      <c r="G75" s="20" t="s">
        <v>54</v>
      </c>
      <c r="H75" s="20" t="s">
        <v>54</v>
      </c>
      <c r="I75" s="20" t="s">
        <v>54</v>
      </c>
      <c r="J75" s="20" t="s">
        <v>54</v>
      </c>
      <c r="K75" s="20" t="s">
        <v>54</v>
      </c>
      <c r="L75" s="22" t="s">
        <v>54</v>
      </c>
      <c r="M75" s="21"/>
      <c r="N75" s="21" t="s">
        <v>54</v>
      </c>
      <c r="O75" s="21"/>
      <c r="P75" s="20">
        <v>0</v>
      </c>
      <c r="Q75" s="20">
        <v>0</v>
      </c>
    </row>
    <row r="76" spans="1:17" x14ac:dyDescent="0.25">
      <c r="A76" s="21" t="s">
        <v>54</v>
      </c>
      <c r="B76" s="21" t="s">
        <v>54</v>
      </c>
      <c r="C76" s="21" t="s">
        <v>54</v>
      </c>
      <c r="D76" s="21"/>
      <c r="E76" s="21" t="s">
        <v>54</v>
      </c>
      <c r="F76" s="22" t="s">
        <v>54</v>
      </c>
      <c r="G76" s="20" t="s">
        <v>54</v>
      </c>
      <c r="H76" s="20" t="s">
        <v>54</v>
      </c>
      <c r="I76" s="20" t="s">
        <v>54</v>
      </c>
      <c r="J76" s="20" t="s">
        <v>54</v>
      </c>
      <c r="K76" s="20" t="s">
        <v>54</v>
      </c>
      <c r="L76" s="22" t="s">
        <v>54</v>
      </c>
      <c r="M76" s="21"/>
      <c r="N76" s="21" t="s">
        <v>54</v>
      </c>
      <c r="O76" s="21"/>
      <c r="P76" s="20">
        <v>0</v>
      </c>
      <c r="Q76" s="20">
        <v>0</v>
      </c>
    </row>
    <row r="77" spans="1:17" x14ac:dyDescent="0.25">
      <c r="A77" s="21" t="s">
        <v>54</v>
      </c>
      <c r="B77" s="21" t="s">
        <v>54</v>
      </c>
      <c r="C77" s="21" t="s">
        <v>54</v>
      </c>
      <c r="D77" s="21"/>
      <c r="E77" s="21" t="s">
        <v>54</v>
      </c>
      <c r="F77" s="22" t="s">
        <v>54</v>
      </c>
      <c r="G77" s="20" t="s">
        <v>54</v>
      </c>
      <c r="H77" s="20" t="s">
        <v>54</v>
      </c>
      <c r="I77" s="20" t="s">
        <v>54</v>
      </c>
      <c r="J77" s="20" t="s">
        <v>54</v>
      </c>
      <c r="K77" s="20" t="s">
        <v>54</v>
      </c>
      <c r="L77" s="22" t="s">
        <v>54</v>
      </c>
      <c r="M77" s="21"/>
      <c r="N77" s="21" t="s">
        <v>54</v>
      </c>
      <c r="O77" s="21"/>
      <c r="P77" s="20">
        <v>0</v>
      </c>
      <c r="Q77" s="20">
        <v>0</v>
      </c>
    </row>
    <row r="78" spans="1:17" x14ac:dyDescent="0.25">
      <c r="A78" s="21" t="s">
        <v>54</v>
      </c>
      <c r="B78" s="21" t="s">
        <v>54</v>
      </c>
      <c r="C78" s="21" t="s">
        <v>54</v>
      </c>
      <c r="D78" s="21"/>
      <c r="E78" s="21" t="s">
        <v>54</v>
      </c>
      <c r="F78" s="22" t="s">
        <v>54</v>
      </c>
      <c r="G78" s="20" t="s">
        <v>54</v>
      </c>
      <c r="H78" s="20" t="s">
        <v>54</v>
      </c>
      <c r="I78" s="20" t="s">
        <v>54</v>
      </c>
      <c r="J78" s="20" t="s">
        <v>54</v>
      </c>
      <c r="K78" s="20" t="s">
        <v>54</v>
      </c>
      <c r="L78" s="22" t="s">
        <v>54</v>
      </c>
      <c r="M78" s="21"/>
      <c r="N78" s="21" t="s">
        <v>54</v>
      </c>
      <c r="O78" s="21"/>
      <c r="P78" s="20">
        <v>0</v>
      </c>
      <c r="Q78" s="20">
        <v>0</v>
      </c>
    </row>
    <row r="79" spans="1:17" x14ac:dyDescent="0.25">
      <c r="A79" s="21" t="s">
        <v>54</v>
      </c>
      <c r="B79" s="21" t="s">
        <v>54</v>
      </c>
      <c r="C79" s="21" t="s">
        <v>54</v>
      </c>
      <c r="D79" s="21"/>
      <c r="E79" s="21" t="s">
        <v>54</v>
      </c>
      <c r="F79" s="22" t="s">
        <v>54</v>
      </c>
      <c r="G79" s="20" t="s">
        <v>54</v>
      </c>
      <c r="H79" s="20" t="s">
        <v>54</v>
      </c>
      <c r="I79" s="20" t="s">
        <v>54</v>
      </c>
      <c r="J79" s="20" t="s">
        <v>54</v>
      </c>
      <c r="K79" s="20" t="s">
        <v>54</v>
      </c>
      <c r="L79" s="22" t="s">
        <v>54</v>
      </c>
      <c r="M79" s="21"/>
      <c r="N79" s="21" t="s">
        <v>54</v>
      </c>
      <c r="O79" s="21"/>
      <c r="P79" s="20">
        <v>0</v>
      </c>
      <c r="Q79" s="20">
        <v>0</v>
      </c>
    </row>
    <row r="80" spans="1:17" x14ac:dyDescent="0.25">
      <c r="A80" s="21" t="s">
        <v>54</v>
      </c>
      <c r="B80" s="21" t="s">
        <v>54</v>
      </c>
      <c r="C80" s="21" t="s">
        <v>54</v>
      </c>
      <c r="D80" s="21"/>
      <c r="E80" s="21" t="s">
        <v>54</v>
      </c>
      <c r="F80" s="22" t="s">
        <v>54</v>
      </c>
      <c r="G80" s="20" t="s">
        <v>54</v>
      </c>
      <c r="H80" s="20" t="s">
        <v>54</v>
      </c>
      <c r="I80" s="20" t="s">
        <v>54</v>
      </c>
      <c r="J80" s="20" t="s">
        <v>54</v>
      </c>
      <c r="K80" s="20" t="s">
        <v>54</v>
      </c>
      <c r="L80" s="22" t="s">
        <v>54</v>
      </c>
      <c r="M80" s="21"/>
      <c r="N80" s="21" t="s">
        <v>54</v>
      </c>
      <c r="O80" s="21"/>
      <c r="P80" s="20">
        <v>0</v>
      </c>
      <c r="Q80" s="20">
        <v>0</v>
      </c>
    </row>
    <row r="81" spans="1:17" x14ac:dyDescent="0.25">
      <c r="A81" s="21" t="s">
        <v>54</v>
      </c>
      <c r="B81" s="21" t="s">
        <v>54</v>
      </c>
      <c r="C81" s="21" t="s">
        <v>54</v>
      </c>
      <c r="D81" s="21"/>
      <c r="E81" s="21" t="s">
        <v>54</v>
      </c>
      <c r="F81" s="22" t="s">
        <v>54</v>
      </c>
      <c r="G81" s="20" t="s">
        <v>54</v>
      </c>
      <c r="H81" s="20" t="s">
        <v>54</v>
      </c>
      <c r="I81" s="20" t="s">
        <v>54</v>
      </c>
      <c r="J81" s="20" t="s">
        <v>54</v>
      </c>
      <c r="K81" s="20" t="s">
        <v>54</v>
      </c>
      <c r="L81" s="22" t="s">
        <v>54</v>
      </c>
      <c r="M81" s="21"/>
      <c r="N81" s="21" t="s">
        <v>54</v>
      </c>
      <c r="O81" s="21"/>
      <c r="P81" s="20">
        <v>0</v>
      </c>
      <c r="Q81" s="20">
        <v>0</v>
      </c>
    </row>
    <row r="82" spans="1:17" x14ac:dyDescent="0.25">
      <c r="A82" s="21" t="s">
        <v>54</v>
      </c>
      <c r="B82" s="21" t="s">
        <v>54</v>
      </c>
      <c r="C82" s="21" t="s">
        <v>54</v>
      </c>
      <c r="D82" s="21"/>
      <c r="E82" s="21" t="s">
        <v>54</v>
      </c>
      <c r="F82" s="22" t="s">
        <v>54</v>
      </c>
      <c r="G82" s="20" t="s">
        <v>54</v>
      </c>
      <c r="H82" s="20" t="s">
        <v>54</v>
      </c>
      <c r="I82" s="20" t="s">
        <v>54</v>
      </c>
      <c r="J82" s="20" t="s">
        <v>54</v>
      </c>
      <c r="K82" s="20" t="s">
        <v>54</v>
      </c>
      <c r="L82" s="22" t="s">
        <v>54</v>
      </c>
      <c r="M82" s="21"/>
      <c r="N82" s="21" t="s">
        <v>54</v>
      </c>
      <c r="O82" s="21"/>
      <c r="P82" s="20">
        <v>0</v>
      </c>
      <c r="Q82" s="20">
        <v>0</v>
      </c>
    </row>
    <row r="83" spans="1:17" x14ac:dyDescent="0.25">
      <c r="A83" s="21" t="s">
        <v>54</v>
      </c>
      <c r="B83" s="21" t="s">
        <v>54</v>
      </c>
      <c r="C83" s="21" t="s">
        <v>54</v>
      </c>
      <c r="D83" s="21"/>
      <c r="E83" s="21" t="s">
        <v>54</v>
      </c>
      <c r="F83" s="22" t="s">
        <v>54</v>
      </c>
      <c r="G83" s="20" t="s">
        <v>54</v>
      </c>
      <c r="H83" s="20" t="s">
        <v>54</v>
      </c>
      <c r="I83" s="20" t="s">
        <v>54</v>
      </c>
      <c r="J83" s="20" t="s">
        <v>54</v>
      </c>
      <c r="K83" s="20" t="s">
        <v>54</v>
      </c>
      <c r="L83" s="22" t="s">
        <v>54</v>
      </c>
      <c r="M83" s="21"/>
      <c r="N83" s="21" t="s">
        <v>54</v>
      </c>
      <c r="O83" s="21"/>
      <c r="P83" s="20">
        <v>0</v>
      </c>
      <c r="Q83" s="20">
        <v>0</v>
      </c>
    </row>
    <row r="84" spans="1:17" x14ac:dyDescent="0.25">
      <c r="A84" s="21" t="s">
        <v>54</v>
      </c>
      <c r="B84" s="21" t="s">
        <v>54</v>
      </c>
      <c r="C84" s="21" t="s">
        <v>54</v>
      </c>
      <c r="D84" s="21"/>
      <c r="E84" s="21" t="s">
        <v>54</v>
      </c>
      <c r="F84" s="22" t="s">
        <v>54</v>
      </c>
      <c r="G84" s="20" t="s">
        <v>54</v>
      </c>
      <c r="H84" s="20" t="s">
        <v>54</v>
      </c>
      <c r="I84" s="20" t="s">
        <v>54</v>
      </c>
      <c r="J84" s="20" t="s">
        <v>54</v>
      </c>
      <c r="K84" s="20" t="s">
        <v>54</v>
      </c>
      <c r="L84" s="22" t="s">
        <v>54</v>
      </c>
      <c r="M84" s="21"/>
      <c r="N84" s="21" t="s">
        <v>54</v>
      </c>
      <c r="O84" s="21"/>
      <c r="P84" s="20">
        <v>0</v>
      </c>
      <c r="Q84" s="20">
        <v>0</v>
      </c>
    </row>
    <row r="85" spans="1:17" x14ac:dyDescent="0.25">
      <c r="A85" s="21" t="s">
        <v>54</v>
      </c>
      <c r="B85" s="21" t="s">
        <v>54</v>
      </c>
      <c r="C85" s="21" t="s">
        <v>54</v>
      </c>
      <c r="D85" s="21"/>
      <c r="E85" s="21" t="s">
        <v>54</v>
      </c>
      <c r="F85" s="22" t="s">
        <v>54</v>
      </c>
      <c r="G85" s="20" t="s">
        <v>54</v>
      </c>
      <c r="H85" s="20" t="s">
        <v>54</v>
      </c>
      <c r="I85" s="20" t="s">
        <v>54</v>
      </c>
      <c r="J85" s="20" t="s">
        <v>54</v>
      </c>
      <c r="K85" s="20" t="s">
        <v>54</v>
      </c>
      <c r="L85" s="22" t="s">
        <v>54</v>
      </c>
      <c r="M85" s="21"/>
      <c r="N85" s="21" t="s">
        <v>54</v>
      </c>
      <c r="O85" s="21"/>
      <c r="P85" s="20">
        <v>0</v>
      </c>
      <c r="Q85" s="20">
        <v>0</v>
      </c>
    </row>
    <row r="86" spans="1:17" x14ac:dyDescent="0.25">
      <c r="A86" s="21" t="s">
        <v>54</v>
      </c>
      <c r="B86" s="21" t="s">
        <v>54</v>
      </c>
      <c r="C86" s="21" t="s">
        <v>54</v>
      </c>
      <c r="D86" s="21"/>
      <c r="E86" s="21" t="s">
        <v>54</v>
      </c>
      <c r="F86" s="22" t="s">
        <v>54</v>
      </c>
      <c r="G86" s="20" t="s">
        <v>54</v>
      </c>
      <c r="H86" s="20" t="s">
        <v>54</v>
      </c>
      <c r="I86" s="20" t="s">
        <v>54</v>
      </c>
      <c r="J86" s="20" t="s">
        <v>54</v>
      </c>
      <c r="K86" s="20" t="s">
        <v>54</v>
      </c>
      <c r="L86" s="22" t="s">
        <v>54</v>
      </c>
      <c r="M86" s="21"/>
      <c r="N86" s="21" t="s">
        <v>54</v>
      </c>
      <c r="O86" s="21"/>
      <c r="P86" s="20">
        <v>0</v>
      </c>
      <c r="Q86" s="20">
        <v>0</v>
      </c>
    </row>
    <row r="87" spans="1:17" x14ac:dyDescent="0.25">
      <c r="A87" s="21" t="s">
        <v>54</v>
      </c>
      <c r="B87" s="21" t="s">
        <v>54</v>
      </c>
      <c r="C87" s="21" t="s">
        <v>54</v>
      </c>
      <c r="D87" s="21"/>
      <c r="E87" s="21" t="s">
        <v>54</v>
      </c>
      <c r="F87" s="22" t="s">
        <v>54</v>
      </c>
      <c r="G87" s="20" t="s">
        <v>54</v>
      </c>
      <c r="H87" s="20" t="s">
        <v>54</v>
      </c>
      <c r="I87" s="20" t="s">
        <v>54</v>
      </c>
      <c r="J87" s="20" t="s">
        <v>54</v>
      </c>
      <c r="K87" s="20" t="s">
        <v>54</v>
      </c>
      <c r="L87" s="22" t="s">
        <v>54</v>
      </c>
      <c r="M87" s="21"/>
      <c r="N87" s="21" t="s">
        <v>54</v>
      </c>
      <c r="O87" s="21"/>
      <c r="P87" s="20">
        <v>0</v>
      </c>
      <c r="Q87" s="20">
        <v>0</v>
      </c>
    </row>
    <row r="88" spans="1:17" x14ac:dyDescent="0.25">
      <c r="A88" s="21" t="s">
        <v>54</v>
      </c>
      <c r="B88" s="21" t="s">
        <v>54</v>
      </c>
      <c r="C88" s="21" t="s">
        <v>54</v>
      </c>
      <c r="D88" s="21"/>
      <c r="E88" s="21" t="s">
        <v>54</v>
      </c>
      <c r="F88" s="22" t="s">
        <v>54</v>
      </c>
      <c r="G88" s="20" t="s">
        <v>54</v>
      </c>
      <c r="H88" s="20" t="s">
        <v>54</v>
      </c>
      <c r="I88" s="20" t="s">
        <v>54</v>
      </c>
      <c r="J88" s="20" t="s">
        <v>54</v>
      </c>
      <c r="K88" s="20" t="s">
        <v>54</v>
      </c>
      <c r="L88" s="22" t="s">
        <v>54</v>
      </c>
      <c r="M88" s="21"/>
      <c r="N88" s="21" t="s">
        <v>54</v>
      </c>
      <c r="O88" s="21"/>
      <c r="P88" s="20">
        <v>0</v>
      </c>
      <c r="Q88" s="20">
        <v>0</v>
      </c>
    </row>
    <row r="89" spans="1:17" x14ac:dyDescent="0.25">
      <c r="A89" s="21" t="s">
        <v>54</v>
      </c>
      <c r="B89" s="21" t="s">
        <v>54</v>
      </c>
      <c r="C89" s="21" t="s">
        <v>54</v>
      </c>
      <c r="D89" s="21"/>
      <c r="E89" s="21" t="s">
        <v>54</v>
      </c>
      <c r="F89" s="22" t="s">
        <v>54</v>
      </c>
      <c r="G89" s="20" t="s">
        <v>54</v>
      </c>
      <c r="H89" s="20" t="s">
        <v>54</v>
      </c>
      <c r="I89" s="20" t="s">
        <v>54</v>
      </c>
      <c r="J89" s="20" t="s">
        <v>54</v>
      </c>
      <c r="K89" s="20" t="s">
        <v>54</v>
      </c>
      <c r="L89" s="22" t="s">
        <v>54</v>
      </c>
      <c r="M89" s="21"/>
      <c r="N89" s="21" t="s">
        <v>54</v>
      </c>
      <c r="O89" s="21"/>
      <c r="P89" s="20">
        <v>0</v>
      </c>
      <c r="Q89" s="20">
        <v>0</v>
      </c>
    </row>
    <row r="90" spans="1:17" x14ac:dyDescent="0.25">
      <c r="A90" s="21" t="s">
        <v>54</v>
      </c>
      <c r="B90" s="21" t="s">
        <v>54</v>
      </c>
      <c r="C90" s="21" t="s">
        <v>54</v>
      </c>
      <c r="D90" s="21"/>
      <c r="E90" s="21" t="s">
        <v>54</v>
      </c>
      <c r="F90" s="22" t="s">
        <v>54</v>
      </c>
      <c r="G90" s="20" t="s">
        <v>54</v>
      </c>
      <c r="H90" s="20" t="s">
        <v>54</v>
      </c>
      <c r="I90" s="20" t="s">
        <v>54</v>
      </c>
      <c r="J90" s="20" t="s">
        <v>54</v>
      </c>
      <c r="K90" s="20" t="s">
        <v>54</v>
      </c>
      <c r="L90" s="22" t="s">
        <v>54</v>
      </c>
      <c r="M90" s="21"/>
      <c r="N90" s="21" t="s">
        <v>54</v>
      </c>
      <c r="O90" s="21"/>
      <c r="P90" s="20">
        <v>0</v>
      </c>
      <c r="Q90" s="20">
        <v>0</v>
      </c>
    </row>
    <row r="91" spans="1:17" x14ac:dyDescent="0.25">
      <c r="A91" s="21" t="s">
        <v>54</v>
      </c>
      <c r="B91" s="21" t="s">
        <v>54</v>
      </c>
      <c r="C91" s="21" t="s">
        <v>54</v>
      </c>
      <c r="D91" s="21"/>
      <c r="E91" s="21" t="s">
        <v>54</v>
      </c>
      <c r="F91" s="22" t="s">
        <v>54</v>
      </c>
      <c r="G91" s="20" t="s">
        <v>54</v>
      </c>
      <c r="H91" s="20" t="s">
        <v>54</v>
      </c>
      <c r="I91" s="20" t="s">
        <v>54</v>
      </c>
      <c r="J91" s="20" t="s">
        <v>54</v>
      </c>
      <c r="K91" s="20" t="s">
        <v>54</v>
      </c>
      <c r="L91" s="22" t="s">
        <v>54</v>
      </c>
      <c r="M91" s="21"/>
      <c r="N91" s="21" t="s">
        <v>54</v>
      </c>
      <c r="O91" s="21"/>
      <c r="P91" s="20">
        <v>0</v>
      </c>
      <c r="Q91" s="20">
        <v>0</v>
      </c>
    </row>
    <row r="92" spans="1:17" x14ac:dyDescent="0.25">
      <c r="A92" s="21" t="s">
        <v>54</v>
      </c>
      <c r="B92" s="21" t="s">
        <v>54</v>
      </c>
      <c r="C92" s="21" t="s">
        <v>54</v>
      </c>
      <c r="D92" s="21"/>
      <c r="E92" s="21" t="s">
        <v>54</v>
      </c>
      <c r="F92" s="22" t="s">
        <v>54</v>
      </c>
      <c r="G92" s="20" t="s">
        <v>54</v>
      </c>
      <c r="H92" s="20" t="s">
        <v>54</v>
      </c>
      <c r="I92" s="20" t="s">
        <v>54</v>
      </c>
      <c r="J92" s="20" t="s">
        <v>54</v>
      </c>
      <c r="K92" s="20" t="s">
        <v>54</v>
      </c>
      <c r="L92" s="22" t="s">
        <v>54</v>
      </c>
      <c r="M92" s="21"/>
      <c r="N92" s="21" t="s">
        <v>54</v>
      </c>
      <c r="O92" s="21"/>
      <c r="P92" s="20">
        <v>0</v>
      </c>
      <c r="Q92" s="20">
        <v>0</v>
      </c>
    </row>
    <row r="93" spans="1:17" x14ac:dyDescent="0.25">
      <c r="A93" s="21" t="s">
        <v>54</v>
      </c>
      <c r="B93" s="21" t="s">
        <v>54</v>
      </c>
      <c r="C93" s="21" t="s">
        <v>54</v>
      </c>
      <c r="D93" s="21"/>
      <c r="E93" s="21" t="s">
        <v>54</v>
      </c>
      <c r="F93" s="22" t="s">
        <v>54</v>
      </c>
      <c r="G93" s="20" t="s">
        <v>54</v>
      </c>
      <c r="H93" s="20" t="s">
        <v>54</v>
      </c>
      <c r="I93" s="20" t="s">
        <v>54</v>
      </c>
      <c r="J93" s="20" t="s">
        <v>54</v>
      </c>
      <c r="K93" s="20" t="s">
        <v>54</v>
      </c>
      <c r="L93" s="22" t="s">
        <v>54</v>
      </c>
      <c r="M93" s="21"/>
      <c r="N93" s="21" t="s">
        <v>54</v>
      </c>
      <c r="O93" s="21"/>
      <c r="P93" s="20">
        <v>0</v>
      </c>
      <c r="Q93" s="20">
        <v>0</v>
      </c>
    </row>
    <row r="94" spans="1:17" x14ac:dyDescent="0.25">
      <c r="A94" s="21" t="s">
        <v>54</v>
      </c>
      <c r="B94" s="21" t="s">
        <v>54</v>
      </c>
      <c r="C94" s="21" t="s">
        <v>54</v>
      </c>
      <c r="D94" s="21"/>
      <c r="E94" s="21" t="s">
        <v>54</v>
      </c>
      <c r="F94" s="22" t="s">
        <v>54</v>
      </c>
      <c r="G94" s="20" t="s">
        <v>54</v>
      </c>
      <c r="H94" s="20" t="s">
        <v>54</v>
      </c>
      <c r="I94" s="20" t="s">
        <v>54</v>
      </c>
      <c r="J94" s="20" t="s">
        <v>54</v>
      </c>
      <c r="K94" s="20" t="s">
        <v>54</v>
      </c>
      <c r="L94" s="22" t="s">
        <v>54</v>
      </c>
      <c r="M94" s="21"/>
      <c r="N94" s="21" t="s">
        <v>54</v>
      </c>
      <c r="O94" s="21"/>
      <c r="P94" s="20">
        <v>0</v>
      </c>
      <c r="Q94" s="20">
        <v>0</v>
      </c>
    </row>
    <row r="95" spans="1:17" x14ac:dyDescent="0.25">
      <c r="A95" s="21" t="s">
        <v>54</v>
      </c>
      <c r="B95" s="21" t="s">
        <v>54</v>
      </c>
      <c r="C95" s="21" t="s">
        <v>54</v>
      </c>
      <c r="D95" s="21"/>
      <c r="E95" s="21" t="s">
        <v>54</v>
      </c>
      <c r="F95" s="22" t="s">
        <v>54</v>
      </c>
      <c r="G95" s="20" t="s">
        <v>54</v>
      </c>
      <c r="H95" s="20" t="s">
        <v>54</v>
      </c>
      <c r="I95" s="20" t="s">
        <v>54</v>
      </c>
      <c r="J95" s="20" t="s">
        <v>54</v>
      </c>
      <c r="K95" s="20" t="s">
        <v>54</v>
      </c>
      <c r="L95" s="22" t="s">
        <v>54</v>
      </c>
      <c r="M95" s="21"/>
      <c r="N95" s="21" t="s">
        <v>54</v>
      </c>
      <c r="O95" s="21"/>
      <c r="P95" s="20">
        <v>0</v>
      </c>
      <c r="Q95" s="20">
        <v>0</v>
      </c>
    </row>
    <row r="96" spans="1:17" x14ac:dyDescent="0.25">
      <c r="A96" s="21" t="s">
        <v>54</v>
      </c>
      <c r="B96" s="21" t="s">
        <v>54</v>
      </c>
      <c r="C96" s="21" t="s">
        <v>54</v>
      </c>
      <c r="D96" s="21"/>
      <c r="E96" s="21" t="s">
        <v>54</v>
      </c>
      <c r="F96" s="22" t="s">
        <v>54</v>
      </c>
      <c r="G96" s="20" t="s">
        <v>54</v>
      </c>
      <c r="H96" s="20" t="s">
        <v>54</v>
      </c>
      <c r="I96" s="20" t="s">
        <v>54</v>
      </c>
      <c r="J96" s="20" t="s">
        <v>54</v>
      </c>
      <c r="K96" s="20" t="s">
        <v>54</v>
      </c>
      <c r="L96" s="22" t="s">
        <v>54</v>
      </c>
      <c r="M96" s="21"/>
      <c r="N96" s="21" t="s">
        <v>54</v>
      </c>
      <c r="O96" s="21"/>
      <c r="P96" s="20">
        <v>0</v>
      </c>
      <c r="Q96" s="20">
        <v>0</v>
      </c>
    </row>
    <row r="97" spans="1:17" x14ac:dyDescent="0.25">
      <c r="A97" s="21" t="s">
        <v>54</v>
      </c>
      <c r="B97" s="21" t="s">
        <v>54</v>
      </c>
      <c r="C97" s="21" t="s">
        <v>54</v>
      </c>
      <c r="D97" s="21"/>
      <c r="E97" s="21" t="s">
        <v>54</v>
      </c>
      <c r="F97" s="22" t="s">
        <v>54</v>
      </c>
      <c r="G97" s="20" t="s">
        <v>54</v>
      </c>
      <c r="H97" s="20" t="s">
        <v>54</v>
      </c>
      <c r="I97" s="20" t="s">
        <v>54</v>
      </c>
      <c r="J97" s="20" t="s">
        <v>54</v>
      </c>
      <c r="K97" s="20" t="s">
        <v>54</v>
      </c>
      <c r="L97" s="22" t="s">
        <v>54</v>
      </c>
      <c r="M97" s="21"/>
      <c r="N97" s="21" t="s">
        <v>54</v>
      </c>
      <c r="O97" s="21"/>
      <c r="P97" s="20">
        <v>0</v>
      </c>
      <c r="Q97" s="20">
        <v>0</v>
      </c>
    </row>
    <row r="98" spans="1:17" x14ac:dyDescent="0.25">
      <c r="A98" s="21" t="s">
        <v>54</v>
      </c>
      <c r="B98" s="21" t="s">
        <v>54</v>
      </c>
      <c r="C98" s="21" t="s">
        <v>54</v>
      </c>
      <c r="D98" s="21"/>
      <c r="E98" s="21" t="s">
        <v>54</v>
      </c>
      <c r="F98" s="22" t="s">
        <v>54</v>
      </c>
      <c r="G98" s="20" t="s">
        <v>54</v>
      </c>
      <c r="H98" s="20" t="s">
        <v>54</v>
      </c>
      <c r="I98" s="20" t="s">
        <v>54</v>
      </c>
      <c r="J98" s="20" t="s">
        <v>54</v>
      </c>
      <c r="K98" s="20" t="s">
        <v>54</v>
      </c>
      <c r="L98" s="22" t="s">
        <v>54</v>
      </c>
      <c r="M98" s="21"/>
      <c r="N98" s="21" t="s">
        <v>54</v>
      </c>
      <c r="O98" s="21"/>
      <c r="P98" s="20">
        <v>0</v>
      </c>
      <c r="Q98" s="20">
        <v>0</v>
      </c>
    </row>
    <row r="99" spans="1:17" x14ac:dyDescent="0.25">
      <c r="A99" s="21" t="s">
        <v>54</v>
      </c>
      <c r="B99" s="21" t="s">
        <v>54</v>
      </c>
      <c r="C99" s="21" t="s">
        <v>54</v>
      </c>
      <c r="D99" s="21"/>
      <c r="E99" s="21" t="s">
        <v>54</v>
      </c>
      <c r="F99" s="22" t="s">
        <v>54</v>
      </c>
      <c r="G99" s="20" t="s">
        <v>54</v>
      </c>
      <c r="H99" s="20" t="s">
        <v>54</v>
      </c>
      <c r="I99" s="20" t="s">
        <v>54</v>
      </c>
      <c r="J99" s="20" t="s">
        <v>54</v>
      </c>
      <c r="K99" s="20" t="s">
        <v>54</v>
      </c>
      <c r="L99" s="22" t="s">
        <v>54</v>
      </c>
      <c r="M99" s="21"/>
      <c r="N99" s="21" t="s">
        <v>54</v>
      </c>
      <c r="O99" s="21"/>
      <c r="P99" s="20">
        <v>0</v>
      </c>
      <c r="Q99" s="20">
        <v>0</v>
      </c>
    </row>
    <row r="100" spans="1:17" x14ac:dyDescent="0.25">
      <c r="A100" s="21" t="s">
        <v>54</v>
      </c>
      <c r="B100" s="21" t="s">
        <v>54</v>
      </c>
      <c r="C100" s="21" t="s">
        <v>54</v>
      </c>
      <c r="D100" s="21"/>
      <c r="E100" s="21" t="s">
        <v>54</v>
      </c>
      <c r="F100" s="22" t="s">
        <v>54</v>
      </c>
      <c r="G100" s="20" t="s">
        <v>54</v>
      </c>
      <c r="H100" s="20" t="s">
        <v>54</v>
      </c>
      <c r="I100" s="20" t="s">
        <v>54</v>
      </c>
      <c r="J100" s="20" t="s">
        <v>54</v>
      </c>
      <c r="K100" s="20" t="s">
        <v>54</v>
      </c>
      <c r="L100" s="22" t="s">
        <v>54</v>
      </c>
      <c r="M100" s="21"/>
      <c r="N100" s="21" t="s">
        <v>54</v>
      </c>
      <c r="O100" s="21"/>
      <c r="P100" s="20">
        <v>0</v>
      </c>
      <c r="Q100" s="20">
        <v>0</v>
      </c>
    </row>
    <row r="101" spans="1:17" x14ac:dyDescent="0.25">
      <c r="A101" s="39"/>
      <c r="B101" s="39"/>
      <c r="C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40">
        <f>SUBTOTAL(109,Tabella134678[Spesa Ammissibile presentata])</f>
        <v>0</v>
      </c>
      <c r="Q101" s="40">
        <f>SUBTOTAL(109,Tabella134678[Spesa Ammissibile rendicontata])</f>
        <v>0</v>
      </c>
    </row>
  </sheetData>
  <sheetProtection insertRows="0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</oddHeader>
    <oddFooter>&amp;R&amp;P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categorie!$A$2:$A$5</xm:f>
          </x14:formula1>
          <xm:sqref>B2:B100</xm:sqref>
        </x14:dataValidation>
        <x14:dataValidation type="list" allowBlank="1" showInputMessage="1" showErrorMessage="1">
          <x14:formula1>
            <xm:f>categorie!$K$2:$K$28</xm:f>
          </x14:formula1>
          <xm:sqref>O2:O100</xm:sqref>
        </x14:dataValidation>
        <x14:dataValidation type="list" allowBlank="1" showInputMessage="1" showErrorMessage="1">
          <x14:formula1>
            <xm:f>categorie!$B$2:$B$9</xm:f>
          </x14:formula1>
          <xm:sqref>M2:M100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22</vt:i4>
      </vt:variant>
    </vt:vector>
  </HeadingPairs>
  <TitlesOfParts>
    <vt:vector size="46" baseType="lpstr">
      <vt:lpstr>Riepilogo</vt:lpstr>
      <vt:lpstr>Soggetto e Sceneggiatura</vt:lpstr>
      <vt:lpstr>Direzione</vt:lpstr>
      <vt:lpstr>Attori Principali</vt:lpstr>
      <vt:lpstr>Preorganizzaz. o Pre-produz.</vt:lpstr>
      <vt:lpstr>Produzione</vt:lpstr>
      <vt:lpstr>Regia</vt:lpstr>
      <vt:lpstr>Montaggio</vt:lpstr>
      <vt:lpstr>Personale Tecnico</vt:lpstr>
      <vt:lpstr>Teatri e Costruzioni</vt:lpstr>
      <vt:lpstr>Mezzi Tecnici</vt:lpstr>
      <vt:lpstr>Pellicole e lavorazioni</vt:lpstr>
      <vt:lpstr>Edizione</vt:lpstr>
      <vt:lpstr>Maestranze</vt:lpstr>
      <vt:lpstr>Personale Artistico</vt:lpstr>
      <vt:lpstr>Costumi</vt:lpstr>
      <vt:lpstr>Scenografia</vt:lpstr>
      <vt:lpstr>Interni dal vero</vt:lpstr>
      <vt:lpstr>Esterni</vt:lpstr>
      <vt:lpstr>Accessibilità</vt:lpstr>
      <vt:lpstr>Trasporti</vt:lpstr>
      <vt:lpstr>Musica</vt:lpstr>
      <vt:lpstr>Assic., Garanzie e altre spese</vt:lpstr>
      <vt:lpstr>categorie</vt:lpstr>
      <vt:lpstr>Accessibilità!Area_stampa</vt:lpstr>
      <vt:lpstr>'Assic., Garanzie e altre spese'!Area_stampa</vt:lpstr>
      <vt:lpstr>'Attori Principali'!Area_stampa</vt:lpstr>
      <vt:lpstr>Costumi!Area_stampa</vt:lpstr>
      <vt:lpstr>Direzione!Area_stampa</vt:lpstr>
      <vt:lpstr>Edizione!Area_stampa</vt:lpstr>
      <vt:lpstr>Esterni!Area_stampa</vt:lpstr>
      <vt:lpstr>'Interni dal vero'!Area_stampa</vt:lpstr>
      <vt:lpstr>Maestranze!Area_stampa</vt:lpstr>
      <vt:lpstr>'Mezzi Tecnici'!Area_stampa</vt:lpstr>
      <vt:lpstr>Montaggio!Area_stampa</vt:lpstr>
      <vt:lpstr>Musica!Area_stampa</vt:lpstr>
      <vt:lpstr>'Pellicole e lavorazioni'!Area_stampa</vt:lpstr>
      <vt:lpstr>'Personale Artistico'!Area_stampa</vt:lpstr>
      <vt:lpstr>'Personale Tecnico'!Area_stampa</vt:lpstr>
      <vt:lpstr>'Preorganizzaz. o Pre-produz.'!Area_stampa</vt:lpstr>
      <vt:lpstr>Produzione!Area_stampa</vt:lpstr>
      <vt:lpstr>Regia!Area_stampa</vt:lpstr>
      <vt:lpstr>Scenografia!Area_stampa</vt:lpstr>
      <vt:lpstr>'Soggetto e Sceneggiatura'!Area_stampa</vt:lpstr>
      <vt:lpstr>'Teatri e Costruzioni'!Area_stampa</vt:lpstr>
      <vt:lpstr>Trasporti!Area_stampa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Edoardo Pontecorvo</cp:lastModifiedBy>
  <cp:lastPrinted>2018-06-15T14:00:57Z</cp:lastPrinted>
  <dcterms:created xsi:type="dcterms:W3CDTF">2017-10-19T09:31:08Z</dcterms:created>
  <dcterms:modified xsi:type="dcterms:W3CDTF">2018-11-15T09:31:53Z</dcterms:modified>
</cp:coreProperties>
</file>