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Artigianato\"/>
    </mc:Choice>
  </mc:AlternateContent>
  <xr:revisionPtr revIDLastSave="0" documentId="13_ncr:1_{0CB4725B-03C5-4153-8B9B-F2E3EEB89172}" xr6:coauthVersionLast="47" xr6:coauthVersionMax="47" xr10:uidLastSave="{00000000-0000-0000-0000-000000000000}"/>
  <workbookProtection workbookAlgorithmName="SHA-512" workbookHashValue="YK4+PpraT1ufmQsNYBFWd71/SEcWnAQDlhY9R5/9DXVhmJRJpzvYdcegwvVweJFB3FcIlg7lKJRg1ZW4/CdzeA==" workbookSaltValue="/p4SDz9hcyEl6dNu0xRy/w==" workbookSpinCount="100000" lockStructure="1"/>
  <bookViews>
    <workbookView xWindow="-108" yWindow="-108" windowWidth="23256" windowHeight="12456" xr2:uid="{00000000-000D-0000-FFFF-FFFF00000000}"/>
  </bookViews>
  <sheets>
    <sheet name="Griglia" sheetId="1" r:id="rId1"/>
    <sheet name="Servizio" sheetId="2" state="hidden" r:id="rId2"/>
  </sheets>
  <definedNames>
    <definedName name="_Hlk121133092" localSheetId="0">Griglia!#REF!</definedName>
    <definedName name="_xlnm.Print_Area" localSheetId="0">Griglia!$A$1:$J$60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H47" i="1"/>
  <c r="H35" i="1"/>
  <c r="H52" i="1"/>
  <c r="H42" i="1"/>
  <c r="C11" i="2"/>
  <c r="C15" i="2" s="1"/>
  <c r="B9" i="2"/>
  <c r="B11" i="2"/>
  <c r="C13" i="2" l="1"/>
  <c r="H21" i="1"/>
  <c r="H13" i="1"/>
  <c r="H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Edoardo Pontecorvo</author>
  </authors>
  <commentList>
    <comment ref="E23" authorId="0" shapeId="0" xr:uid="{9A5A414C-DE77-40F2-ADEF-F8879E4EAEB6}">
      <text>
        <r>
          <rPr>
            <sz val="9"/>
            <color indexed="81"/>
            <rFont val="Tahoma"/>
            <charset val="1"/>
          </rPr>
          <t>DEVE ESSERE INSERITA LA DATA RELATIVA ALL'ISCRIZIONE ALL'ALBO ARTIGIANI COME INDICATO NELLA VISURA CAMERALE</t>
        </r>
      </text>
    </comment>
  </commentList>
</comments>
</file>

<file path=xl/sharedStrings.xml><?xml version="1.0" encoding="utf-8"?>
<sst xmlns="http://schemas.openxmlformats.org/spreadsheetml/2006/main" count="52" uniqueCount="47">
  <si>
    <t>CRITERI DI SELEZIONE</t>
  </si>
  <si>
    <t>INPUT</t>
  </si>
  <si>
    <t>PUNTI</t>
  </si>
  <si>
    <t>NO</t>
  </si>
  <si>
    <t>PUNTEGGIO TOTALE</t>
  </si>
  <si>
    <t>SI</t>
  </si>
  <si>
    <t>%</t>
  </si>
  <si>
    <t>Griglia Punteggi</t>
  </si>
  <si>
    <t>VALORE ARTIGIANO</t>
  </si>
  <si>
    <t>B. Valorizzazione dell’Artigianato Artistico e Tradizionale</t>
  </si>
  <si>
    <t>Seleziona Tipologia</t>
  </si>
  <si>
    <t>Tipologia Progetto</t>
  </si>
  <si>
    <t>TIPOLOGIA Progetto</t>
  </si>
  <si>
    <t>A. Sviluppo dell’Impresa Artigiana</t>
  </si>
  <si>
    <t xml:space="preserve">1. Maggiore cofinanziamento dell’Impresa Artigiana rispetto al minimo richiesto </t>
  </si>
  <si>
    <t>Percentuale di contributo richiesta</t>
  </si>
  <si>
    <t>digitare</t>
  </si>
  <si>
    <t>2. Anzianità dell’Impresa Artigiana</t>
  </si>
  <si>
    <t>ELENCHI</t>
  </si>
  <si>
    <t>Anzianità</t>
  </si>
  <si>
    <t>Caso A. Sviluppo dell’Impresa Artigiana</t>
  </si>
  <si>
    <t>CALCOLO PUNTEGGI</t>
  </si>
  <si>
    <t>Caso B. Valorizzazione dell’Artigianato Artistico e Tradizionale</t>
  </si>
  <si>
    <t>Data pubblicazione avviso formato numero</t>
  </si>
  <si>
    <t>Data pubblicazione avviso formato data</t>
  </si>
  <si>
    <t>Data pubblicazione avviso - 5 anni</t>
  </si>
  <si>
    <t>Data pubblicazione avviso - 30 anni</t>
  </si>
  <si>
    <t>3. Numero degli addetti</t>
  </si>
  <si>
    <t>NO/SI</t>
  </si>
  <si>
    <t xml:space="preserve">4. Sede Operativa dell’Impresa Artigiana oggetto del Progetto in  </t>
  </si>
  <si>
    <t>Zona Assistita</t>
  </si>
  <si>
    <r>
      <t xml:space="preserve">Il numero degli addetti da indicare nella cella INPUT (in bianco) è quello riportato nel campo “Forza Aziendale” della “Attestazione della denuncia contributiva” emessa dall’INPS relativa al mese di dicembre 2024, attestazione che deve essere poi allegata alla </t>
    </r>
    <r>
      <rPr>
        <b/>
        <sz val="10"/>
        <color rgb="FF003399"/>
        <rFont val="Titillium"/>
        <family val="3"/>
      </rPr>
      <t>Domanda</t>
    </r>
    <r>
      <rPr>
        <sz val="10"/>
        <color rgb="FF003399"/>
        <rFont val="Titillium"/>
        <family val="3"/>
      </rPr>
      <t xml:space="preserve"> pena il mancato riconosceimento del punteggio.</t>
    </r>
  </si>
  <si>
    <r>
      <t>Indicare nella cella INPUT (in bianco) se l'</t>
    </r>
    <r>
      <rPr>
        <b/>
        <sz val="10"/>
        <color rgb="FF003399"/>
        <rFont val="Titillium"/>
        <family val="3"/>
      </rPr>
      <t>Impresa Artigiana Proponente</t>
    </r>
    <r>
      <rPr>
        <sz val="10"/>
        <color rgb="FF003399"/>
        <rFont val="Titillium"/>
        <family val="3"/>
      </rPr>
      <t xml:space="preserve"> è un’</t>
    </r>
    <r>
      <rPr>
        <b/>
        <sz val="10"/>
        <color rgb="FF003399"/>
        <rFont val="Titillium"/>
        <family val="3"/>
      </rPr>
      <t>Impresa Giovanile</t>
    </r>
    <r>
      <rPr>
        <sz val="10"/>
        <color rgb="FF003399"/>
        <rFont val="Titillium"/>
        <family val="3"/>
      </rPr>
      <t xml:space="preserve"> alla </t>
    </r>
    <r>
      <rPr>
        <b/>
        <sz val="10"/>
        <color rgb="FF003399"/>
        <rFont val="Titillium"/>
        <family val="3"/>
      </rPr>
      <t>Data della Domanda</t>
    </r>
    <r>
      <rPr>
        <sz val="10"/>
        <color rgb="FF003399"/>
        <rFont val="Titillium"/>
        <family val="3"/>
      </rPr>
      <t>, come definita nell'appendice 1 all'</t>
    </r>
    <r>
      <rPr>
        <b/>
        <sz val="10"/>
        <color rgb="FF003399"/>
        <rFont val="Titillium"/>
        <family val="3"/>
      </rPr>
      <t>Avviso</t>
    </r>
    <r>
      <rPr>
        <sz val="10"/>
        <color rgb="FF003399"/>
        <rFont val="Titillium"/>
        <family val="3"/>
      </rPr>
      <t>.
Sono attribuiti 10 punti alle</t>
    </r>
    <r>
      <rPr>
        <b/>
        <sz val="10"/>
        <color rgb="FF003399"/>
        <rFont val="Titillium"/>
        <family val="3"/>
      </rPr>
      <t xml:space="preserve"> Imprese Artigiane Proponenti </t>
    </r>
    <r>
      <rPr>
        <sz val="10"/>
        <color rgb="FF003399"/>
        <rFont val="Titillium"/>
        <family val="3"/>
      </rPr>
      <t xml:space="preserve">che sono </t>
    </r>
    <r>
      <rPr>
        <b/>
        <sz val="10"/>
        <color rgb="FF003399"/>
        <rFont val="Titillium"/>
        <family val="3"/>
      </rPr>
      <t xml:space="preserve">Imprese Giovanili </t>
    </r>
    <r>
      <rPr>
        <sz val="10"/>
        <color rgb="FF003399"/>
        <rFont val="Titillium"/>
        <family val="3"/>
      </rPr>
      <t>alla</t>
    </r>
    <r>
      <rPr>
        <b/>
        <sz val="10"/>
        <color rgb="FF003399"/>
        <rFont val="Titillium"/>
        <family val="3"/>
      </rPr>
      <t xml:space="preserve"> Data della Domanda</t>
    </r>
    <r>
      <rPr>
        <sz val="10"/>
        <color rgb="FF003399"/>
        <rFont val="Titillium"/>
        <family val="3"/>
      </rPr>
      <t>.</t>
    </r>
  </si>
  <si>
    <r>
      <t xml:space="preserve">Indicare nella cella INPUT (in bianco) se la </t>
    </r>
    <r>
      <rPr>
        <b/>
        <sz val="10"/>
        <color rgb="FF003399"/>
        <rFont val="Titillium"/>
        <family val="3"/>
      </rPr>
      <t>Sede Operativa</t>
    </r>
    <r>
      <rPr>
        <sz val="10"/>
        <color rgb="FF003399"/>
        <rFont val="Titillium"/>
        <family val="3"/>
      </rPr>
      <t xml:space="preserve"> dell'</t>
    </r>
    <r>
      <rPr>
        <b/>
        <sz val="10"/>
        <color rgb="FF003399"/>
        <rFont val="Titillium"/>
        <family val="3"/>
      </rPr>
      <t>Impresa Artigiana Proponente</t>
    </r>
    <r>
      <rPr>
        <sz val="10"/>
        <color rgb="FF003399"/>
        <rFont val="Titillium"/>
        <family val="3"/>
      </rPr>
      <t xml:space="preserve"> è in una </t>
    </r>
    <r>
      <rPr>
        <b/>
        <sz val="10"/>
        <color rgb="FF003399"/>
        <rFont val="Titillium"/>
        <family val="3"/>
      </rPr>
      <t>Zona Assistita</t>
    </r>
    <r>
      <rPr>
        <sz val="10"/>
        <color rgb="FF003399"/>
        <rFont val="Titillium"/>
        <family val="3"/>
      </rPr>
      <t xml:space="preserve"> come definita nell’appendice 1 Definizioni all'</t>
    </r>
    <r>
      <rPr>
        <b/>
        <sz val="10"/>
        <color rgb="FF003399"/>
        <rFont val="Titillium"/>
        <family val="3"/>
      </rPr>
      <t>Avviso</t>
    </r>
    <r>
      <rPr>
        <sz val="10"/>
        <color rgb="FF003399"/>
        <rFont val="Titillium"/>
        <family val="3"/>
      </rPr>
      <t xml:space="preserve">. Per i Comuni di Latina, Tivoli, Roma e Guidonia, </t>
    </r>
    <r>
      <rPr>
        <b/>
        <sz val="10"/>
        <color rgb="FF003399"/>
        <rFont val="Titillium"/>
        <family val="3"/>
      </rPr>
      <t>Zone Assistite</t>
    </r>
    <r>
      <rPr>
        <sz val="10"/>
        <color rgb="FF003399"/>
        <rFont val="Titillium"/>
        <family val="3"/>
      </rPr>
      <t xml:space="preserve"> solo in parte, si veda anche l'apposita mappa interattiva disponibile sul sito di Lazio Innova. </t>
    </r>
  </si>
  <si>
    <r>
      <t xml:space="preserve">Nel caso dei </t>
    </r>
    <r>
      <rPr>
        <b/>
        <sz val="10"/>
        <color rgb="FF003399"/>
        <rFont val="Titillium"/>
        <family val="3"/>
      </rPr>
      <t>Progetti di Valorizzazione dell’Artigianato Artistico e Tradizionale</t>
    </r>
    <r>
      <rPr>
        <sz val="10"/>
        <color rgb="FF003399"/>
        <rFont val="Titillium"/>
        <family val="3"/>
      </rPr>
      <t xml:space="preserve"> (Tipologia B) sono attribuiti 20 punti in caso di percentuale di contributo richiesta pari o inferiore al 60%, 0 punti in caso percentuale di contributo richiesta pari al 80% (massima) e punteggi calcolati per interpolazione lineare in caso di valori intermedi.</t>
    </r>
  </si>
  <si>
    <r>
      <t xml:space="preserve">Nel caso dei </t>
    </r>
    <r>
      <rPr>
        <b/>
        <sz val="10"/>
        <color rgb="FF003399"/>
        <rFont val="Titillium"/>
        <family val="3"/>
      </rPr>
      <t>Progetti di Sviluppo delle Imprese Artigian</t>
    </r>
    <r>
      <rPr>
        <sz val="10"/>
        <color rgb="FF003399"/>
        <rFont val="Titillium"/>
        <family val="3"/>
      </rPr>
      <t>e (Tipologia A) sono attribuiti 30 punti in caso di percentuale di contributo richiesta pari o inferiore al 30%, 0 punti in caso percentuale di contributo richiesta pari al 60% (massima) e punteggi calcolati per interpolazione lineare in caso di valori intermedi.</t>
    </r>
  </si>
  <si>
    <t xml:space="preserve">7. Impresa Artigiana Proponente che alla data di pubblicazione </t>
  </si>
  <si>
    <t>dell’Avviso, ha già ottenuto formalmente il riconoscimento regionale di operare nei settori dell’artigianato artistico e tradizionale</t>
  </si>
  <si>
    <t>gg/mm/aaaa</t>
  </si>
  <si>
    <r>
      <t xml:space="preserve">Nel solo caso dei </t>
    </r>
    <r>
      <rPr>
        <b/>
        <sz val="10"/>
        <color rgb="FF003399"/>
        <rFont val="Titillium"/>
        <family val="3"/>
      </rPr>
      <t>Progetti di Valorizzazione dell’Artigianato Artistico e Tradizionale</t>
    </r>
    <r>
      <rPr>
        <sz val="10"/>
        <color rgb="FF003399"/>
        <rFont val="Titillium"/>
        <family val="3"/>
      </rPr>
      <t xml:space="preserve"> (Tipologia B) sono attribiti 10 punti all'</t>
    </r>
    <r>
      <rPr>
        <b/>
        <sz val="10"/>
        <color rgb="FF003399"/>
        <rFont val="Titillium"/>
        <family val="3"/>
      </rPr>
      <t>Impresa Artigiana Proponente</t>
    </r>
    <r>
      <rPr>
        <sz val="10"/>
        <color rgb="FF003399"/>
        <rFont val="Titillium"/>
        <family val="3"/>
      </rPr>
      <t xml:space="preserve"> che alla data di pubblicazione dell’</t>
    </r>
    <r>
      <rPr>
        <b/>
        <sz val="10"/>
        <color rgb="FF003399"/>
        <rFont val="Titillium"/>
        <family val="3"/>
      </rPr>
      <t>Avviso</t>
    </r>
    <r>
      <rPr>
        <sz val="10"/>
        <color rgb="FF003399"/>
        <rFont val="Titillium"/>
        <family val="3"/>
      </rPr>
      <t>, ha già ottenuto il riconoscimento  di cui all’art.13 L.R. 3/2015 di operare nei settori dell’artigianato artistico e tradizionale di cui all’art. 12 della della medesima L.R.</t>
    </r>
  </si>
  <si>
    <r>
      <t xml:space="preserve">Viene attribuitro 1 punto per ogni anno (365 giorni) di maggiore anzianità oltre 5 anni dalla data di pubblicazione dell’Avviso sul </t>
    </r>
    <r>
      <rPr>
        <b/>
        <sz val="10"/>
        <color rgb="FF003399"/>
        <rFont val="Titillium"/>
        <family val="3"/>
      </rPr>
      <t xml:space="preserve">BUR Lazio </t>
    </r>
    <r>
      <rPr>
        <sz val="10"/>
        <color rgb="FF003399"/>
        <rFont val="Titillium"/>
        <family val="3"/>
      </rPr>
      <t xml:space="preserve">(sono attribuiti in misura proporzionale centesimi di punto per frazioni d’anno). L’anzianità viene rilevata dal </t>
    </r>
    <r>
      <rPr>
        <b/>
        <sz val="10"/>
        <color rgb="FF003399"/>
        <rFont val="Titillium"/>
        <family val="3"/>
      </rPr>
      <t>Registro delle Imprese Italiano</t>
    </r>
    <r>
      <rPr>
        <sz val="10"/>
        <color rgb="FF003399"/>
        <rFont val="Titillium"/>
        <family val="3"/>
      </rPr>
      <t xml:space="preserve"> come “Data evento di inizio attività” con riferimento all’iscrizione all’Albo delle Imprese Artigiane della sezione “Attività, albi, ruoli e licenze”.</t>
    </r>
  </si>
  <si>
    <t>"Data evento inizio attività" riferita all'iscrizione all'Albo delle Imprese Artigiane</t>
  </si>
  <si>
    <t xml:space="preserve">Sono attribuiti 15 punti in caso di 5 addetti o più, 0 punti in caso di nessun addetto. I punteggi sono calcolati per interpolazione lineare per valori intermedi. </t>
  </si>
  <si>
    <r>
      <t xml:space="preserve">Sono attribuiti 15 punti alle </t>
    </r>
    <r>
      <rPr>
        <b/>
        <sz val="10"/>
        <color rgb="FF003399"/>
        <rFont val="Titillium"/>
        <family val="3"/>
      </rPr>
      <t xml:space="preserve">Imprese Artigiane Proponenti </t>
    </r>
    <r>
      <rPr>
        <sz val="10"/>
        <color rgb="FF003399"/>
        <rFont val="Titillium"/>
        <family val="3"/>
      </rPr>
      <t xml:space="preserve">che hanno una </t>
    </r>
    <r>
      <rPr>
        <b/>
        <sz val="10"/>
        <color rgb="FF003399"/>
        <rFont val="Titillium"/>
        <family val="3"/>
      </rPr>
      <t>Sede Operativa</t>
    </r>
    <r>
      <rPr>
        <sz val="10"/>
        <color rgb="FF003399"/>
        <rFont val="Titillium"/>
        <family val="3"/>
      </rPr>
      <t xml:space="preserve"> in una </t>
    </r>
    <r>
      <rPr>
        <b/>
        <sz val="10"/>
        <color rgb="FF003399"/>
        <rFont val="Titillium"/>
        <family val="3"/>
      </rPr>
      <t xml:space="preserve">Zona Assistita </t>
    </r>
    <r>
      <rPr>
        <sz val="10"/>
        <color rgb="FF003399"/>
        <rFont val="Titillium"/>
        <family val="3"/>
      </rPr>
      <t xml:space="preserve">alla </t>
    </r>
    <r>
      <rPr>
        <b/>
        <sz val="10"/>
        <color rgb="FF003399"/>
        <rFont val="Titillium"/>
        <family val="3"/>
      </rPr>
      <t>Data della Domanda</t>
    </r>
    <r>
      <rPr>
        <sz val="10"/>
        <color rgb="FF003399"/>
        <rFont val="Titillium"/>
        <family val="3"/>
      </rPr>
      <t>.</t>
    </r>
  </si>
  <si>
    <t>5. Impresa Giovanile</t>
  </si>
  <si>
    <t>6. Impresa Femminile</t>
  </si>
  <si>
    <r>
      <t>Indicare nella cella INPUT (in bianco) se l'</t>
    </r>
    <r>
      <rPr>
        <b/>
        <sz val="10"/>
        <color rgb="FF003399"/>
        <rFont val="Titillium"/>
        <family val="3"/>
      </rPr>
      <t>Impresa Artigiana Proponente</t>
    </r>
    <r>
      <rPr>
        <sz val="10"/>
        <color rgb="FF003399"/>
        <rFont val="Titillium"/>
        <family val="3"/>
      </rPr>
      <t xml:space="preserve"> è un’</t>
    </r>
    <r>
      <rPr>
        <b/>
        <sz val="10"/>
        <color rgb="FF003399"/>
        <rFont val="Titillium"/>
        <family val="3"/>
      </rPr>
      <t>Impresa Femminile</t>
    </r>
    <r>
      <rPr>
        <sz val="10"/>
        <color rgb="FF003399"/>
        <rFont val="Titillium"/>
        <family val="3"/>
      </rPr>
      <t xml:space="preserve"> alla </t>
    </r>
    <r>
      <rPr>
        <b/>
        <sz val="10"/>
        <color rgb="FF003399"/>
        <rFont val="Titillium"/>
        <family val="3"/>
      </rPr>
      <t>Data della Domanda</t>
    </r>
    <r>
      <rPr>
        <sz val="10"/>
        <color rgb="FF003399"/>
        <rFont val="Titillium"/>
        <family val="3"/>
      </rPr>
      <t>, come definita nell'appendice 1 all'</t>
    </r>
    <r>
      <rPr>
        <b/>
        <sz val="10"/>
        <color rgb="FF003399"/>
        <rFont val="Titillium"/>
        <family val="3"/>
      </rPr>
      <t>Avviso</t>
    </r>
    <r>
      <rPr>
        <sz val="10"/>
        <color rgb="FF003399"/>
        <rFont val="Titillium"/>
        <family val="3"/>
      </rPr>
      <t>.
Sono attribuiti 5 punti alle</t>
    </r>
    <r>
      <rPr>
        <b/>
        <sz val="10"/>
        <color rgb="FF003399"/>
        <rFont val="Titillium"/>
        <family val="3"/>
      </rPr>
      <t xml:space="preserve"> Imprese Artigiane Proponenti </t>
    </r>
    <r>
      <rPr>
        <sz val="10"/>
        <color rgb="FF003399"/>
        <rFont val="Titillium"/>
        <family val="3"/>
      </rPr>
      <t xml:space="preserve">che sono </t>
    </r>
    <r>
      <rPr>
        <b/>
        <sz val="10"/>
        <color rgb="FF003399"/>
        <rFont val="Titillium"/>
        <family val="3"/>
      </rPr>
      <t xml:space="preserve">Imprese Femminili </t>
    </r>
    <r>
      <rPr>
        <sz val="10"/>
        <color rgb="FF003399"/>
        <rFont val="Titillium"/>
        <family val="3"/>
      </rPr>
      <t>alla</t>
    </r>
    <r>
      <rPr>
        <b/>
        <sz val="10"/>
        <color rgb="FF003399"/>
        <rFont val="Titillium"/>
        <family val="3"/>
      </rPr>
      <t xml:space="preserve"> Data della Domanda</t>
    </r>
    <r>
      <rPr>
        <sz val="10"/>
        <color rgb="FF003399"/>
        <rFont val="Titillium"/>
        <family val="3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</si>
</sst>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_-* #,##0_-;\-* #,##0_-;_-* &quot;-&quot;??_-;_-@_-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3399"/>
      <name val="Titillium"/>
      <family val="3"/>
    </font>
    <font>
      <b/>
      <sz val="14"/>
      <color rgb="FF003399"/>
      <name val="Titillium"/>
      <family val="3"/>
    </font>
    <font>
      <b/>
      <sz val="12"/>
      <color rgb="FF003399"/>
      <name val="Titillium"/>
      <family val="3"/>
    </font>
    <font>
      <b/>
      <sz val="11"/>
      <color rgb="FF003399"/>
      <name val="Titillium"/>
      <family val="3"/>
    </font>
    <font>
      <sz val="11"/>
      <color rgb="FF003399"/>
      <name val="Titillium"/>
      <family val="3"/>
    </font>
    <font>
      <sz val="9"/>
      <color rgb="FF003399"/>
      <name val="Titillium"/>
      <family val="3"/>
    </font>
    <font>
      <sz val="16"/>
      <color rgb="FF003399"/>
      <name val="Titillium"/>
      <family val="3"/>
    </font>
    <font>
      <b/>
      <sz val="10"/>
      <color rgb="FF003399"/>
      <name val="Titillium"/>
      <family val="3"/>
    </font>
    <font>
      <sz val="14"/>
      <color rgb="FF003399"/>
      <name val="Titillium"/>
      <family val="3"/>
    </font>
    <font>
      <b/>
      <sz val="14"/>
      <color rgb="FF3C3C3C"/>
      <name val="Titillium"/>
      <family val="3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 style="medium">
        <color rgb="FF003399"/>
      </bottom>
      <diagonal/>
    </border>
    <border>
      <left/>
      <right/>
      <top style="medium">
        <color rgb="FF003399"/>
      </top>
      <bottom style="medium">
        <color rgb="FF003399"/>
      </bottom>
      <diagonal/>
    </border>
    <border>
      <left/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/>
      <top/>
      <bottom style="medium">
        <color rgb="FF003399"/>
      </bottom>
      <diagonal/>
    </border>
    <border>
      <left/>
      <right/>
      <top style="medium">
        <color rgb="FF00339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2" borderId="4" xfId="0" applyFont="1" applyFill="1" applyBorder="1"/>
    <xf numFmtId="0" fontId="4" fillId="2" borderId="8" xfId="0" applyFont="1" applyFill="1" applyBorder="1"/>
    <xf numFmtId="0" fontId="4" fillId="2" borderId="5" xfId="0" applyFont="1" applyFill="1" applyBorder="1"/>
    <xf numFmtId="0" fontId="4" fillId="2" borderId="9" xfId="0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10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8" fillId="4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164" fontId="4" fillId="0" borderId="0" xfId="0" applyNumberFormat="1" applyFont="1"/>
    <xf numFmtId="43" fontId="4" fillId="0" borderId="0" xfId="2" applyFont="1"/>
    <xf numFmtId="0" fontId="8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43" fontId="4" fillId="0" borderId="0" xfId="0" applyNumberFormat="1" applyFo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4" fillId="4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2" borderId="10" xfId="0" applyFont="1" applyFill="1" applyBorder="1" applyAlignment="1">
      <alignment vertical="top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9" fillId="2" borderId="9" xfId="0" applyFont="1" applyFill="1" applyBorder="1"/>
    <xf numFmtId="0" fontId="9" fillId="2" borderId="10" xfId="0" applyFont="1" applyFill="1" applyBorder="1"/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4" fillId="2" borderId="6" xfId="0" applyFont="1" applyFill="1" applyBorder="1"/>
    <xf numFmtId="0" fontId="4" fillId="2" borderId="11" xfId="0" applyFont="1" applyFill="1" applyBorder="1"/>
    <xf numFmtId="0" fontId="4" fillId="2" borderId="7" xfId="0" applyFont="1" applyFill="1" applyBorder="1"/>
    <xf numFmtId="0" fontId="2" fillId="0" borderId="0" xfId="0" applyFont="1" applyAlignment="1">
      <alignment vertical="center" wrapText="1"/>
    </xf>
    <xf numFmtId="0" fontId="7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6" fontId="2" fillId="0" borderId="0" xfId="2" applyNumberFormat="1" applyFont="1" applyAlignment="1">
      <alignment vertical="center"/>
    </xf>
    <xf numFmtId="0" fontId="7" fillId="2" borderId="0" xfId="0" quotePrefix="1" applyFont="1" applyFill="1" applyAlignment="1">
      <alignment vertical="center"/>
    </xf>
    <xf numFmtId="9" fontId="7" fillId="3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2" xfId="0" quotePrefix="1" applyFont="1" applyFill="1" applyBorder="1" applyAlignment="1">
      <alignment horizontal="center" vertical="center"/>
    </xf>
    <xf numFmtId="0" fontId="13" fillId="2" borderId="12" xfId="0" quotePrefix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9" fontId="5" fillId="3" borderId="15" xfId="1" applyFont="1" applyFill="1" applyBorder="1" applyAlignment="1">
      <alignment horizontal="center" vertical="center" wrapText="1"/>
    </xf>
    <xf numFmtId="165" fontId="13" fillId="6" borderId="13" xfId="2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2" borderId="1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14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>
      <alignment horizontal="center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0" fontId="13" fillId="5" borderId="15" xfId="0" applyFont="1" applyFill="1" applyBorder="1" applyAlignment="1" applyProtection="1">
      <alignment horizontal="left" vertical="center" wrapText="1"/>
      <protection locked="0"/>
    </xf>
    <xf numFmtId="9" fontId="13" fillId="0" borderId="13" xfId="1" applyFont="1" applyFill="1" applyBorder="1" applyAlignment="1" applyProtection="1">
      <alignment horizontal="center" vertical="center" wrapText="1"/>
      <protection locked="0"/>
    </xf>
    <xf numFmtId="9" fontId="13" fillId="0" borderId="15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center" wrapText="1"/>
    </xf>
    <xf numFmtId="43" fontId="13" fillId="0" borderId="13" xfId="2" applyFont="1" applyFill="1" applyBorder="1" applyAlignment="1" applyProtection="1">
      <alignment horizontal="center" vertical="center" wrapText="1"/>
      <protection locked="0"/>
    </xf>
    <xf numFmtId="43" fontId="13" fillId="0" borderId="15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</cellXfs>
  <cellStyles count="3">
    <cellStyle name="Migliaia" xfId="2" builtinId="3"/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colors>
    <mruColors>
      <color rgb="FF003399"/>
      <color rgb="FF3C3C3C"/>
      <color rgb="FFDDEBF7"/>
      <color rgb="FF00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0"/>
  <sheetViews>
    <sheetView tabSelected="1" topLeftCell="A15" zoomScaleNormal="100" workbookViewId="0">
      <selection activeCell="K26" sqref="K26"/>
    </sheetView>
  </sheetViews>
  <sheetFormatPr defaultColWidth="8.88671875" defaultRowHeight="15" x14ac:dyDescent="0.35"/>
  <cols>
    <col min="1" max="1" width="2.88671875" style="3" customWidth="1"/>
    <col min="2" max="2" width="3.5546875" style="3" customWidth="1"/>
    <col min="3" max="3" width="69.44140625" style="3" customWidth="1"/>
    <col min="4" max="4" width="3.5546875" style="3" customWidth="1"/>
    <col min="5" max="5" width="15.5546875" style="3" customWidth="1"/>
    <col min="6" max="6" width="4.5546875" style="3" customWidth="1"/>
    <col min="7" max="7" width="3.5546875" style="3" customWidth="1"/>
    <col min="8" max="8" width="15.5546875" style="3" customWidth="1"/>
    <col min="9" max="9" width="5" style="3" customWidth="1"/>
    <col min="10" max="10" width="3.5546875" style="3" customWidth="1"/>
    <col min="11" max="11" width="10.109375" style="3" bestFit="1" customWidth="1"/>
    <col min="12" max="12" width="15" style="3" bestFit="1" customWidth="1"/>
    <col min="13" max="13" width="14" style="3" bestFit="1" customWidth="1"/>
    <col min="14" max="15" width="8.88671875" style="3"/>
    <col min="16" max="16" width="17.88671875" style="3" bestFit="1" customWidth="1"/>
    <col min="17" max="16384" width="8.88671875" style="3"/>
  </cols>
  <sheetData>
    <row r="1" spans="2:16" ht="14.1" customHeight="1" thickBot="1" x14ac:dyDescent="0.4"/>
    <row r="2" spans="2:16" ht="6" customHeight="1" thickBot="1" x14ac:dyDescent="0.4">
      <c r="B2" s="4"/>
      <c r="C2" s="5"/>
      <c r="D2" s="5"/>
      <c r="E2" s="5"/>
      <c r="F2" s="5"/>
      <c r="G2" s="5"/>
      <c r="H2" s="5"/>
      <c r="I2" s="6"/>
    </row>
    <row r="3" spans="2:16" ht="18" customHeight="1" thickBot="1" x14ac:dyDescent="0.4">
      <c r="B3" s="7"/>
      <c r="C3" s="62" t="s">
        <v>8</v>
      </c>
      <c r="D3" s="63"/>
      <c r="E3" s="63"/>
      <c r="F3" s="63"/>
      <c r="G3" s="63"/>
      <c r="H3" s="64"/>
      <c r="I3" s="9"/>
    </row>
    <row r="4" spans="2:16" ht="18" customHeight="1" x14ac:dyDescent="0.45">
      <c r="B4" s="7"/>
      <c r="C4" s="69" t="s">
        <v>7</v>
      </c>
      <c r="D4" s="69"/>
      <c r="E4" s="69"/>
      <c r="F4" s="69"/>
      <c r="G4" s="69"/>
      <c r="H4" s="69"/>
      <c r="I4" s="9"/>
    </row>
    <row r="5" spans="2:16" ht="6" customHeight="1" x14ac:dyDescent="0.35">
      <c r="B5" s="7"/>
      <c r="C5" s="8"/>
      <c r="D5" s="8"/>
      <c r="E5" s="8"/>
      <c r="F5" s="8"/>
      <c r="G5" s="8"/>
      <c r="H5" s="8"/>
      <c r="I5" s="9"/>
    </row>
    <row r="6" spans="2:16" ht="18" customHeight="1" x14ac:dyDescent="0.35">
      <c r="B6" s="7"/>
      <c r="C6" s="11" t="s">
        <v>12</v>
      </c>
      <c r="D6" s="8"/>
      <c r="E6" s="8"/>
      <c r="F6" s="8"/>
      <c r="G6" s="8"/>
      <c r="H6" s="8"/>
      <c r="I6" s="9"/>
    </row>
    <row r="7" spans="2:16" ht="6" customHeight="1" thickBot="1" x14ac:dyDescent="0.4">
      <c r="B7" s="7"/>
      <c r="C7" s="8"/>
      <c r="D7" s="8"/>
      <c r="E7" s="8"/>
      <c r="F7" s="8"/>
      <c r="G7" s="8"/>
      <c r="H7" s="8"/>
      <c r="I7" s="9"/>
    </row>
    <row r="8" spans="2:16" ht="20.100000000000001" customHeight="1" thickBot="1" x14ac:dyDescent="0.4">
      <c r="B8" s="7"/>
      <c r="C8" s="70" t="s">
        <v>10</v>
      </c>
      <c r="D8" s="71"/>
      <c r="E8" s="71"/>
      <c r="F8" s="71"/>
      <c r="G8" s="71"/>
      <c r="H8" s="72"/>
      <c r="I8" s="9"/>
    </row>
    <row r="9" spans="2:16" ht="6" customHeight="1" thickBot="1" x14ac:dyDescent="0.4">
      <c r="B9" s="7"/>
      <c r="C9" s="51"/>
      <c r="D9" s="51"/>
      <c r="E9" s="51"/>
      <c r="F9" s="51"/>
      <c r="G9" s="51"/>
      <c r="H9" s="51"/>
      <c r="I9" s="9"/>
    </row>
    <row r="10" spans="2:16" ht="6" customHeight="1" x14ac:dyDescent="0.35">
      <c r="B10" s="7"/>
      <c r="C10" s="10"/>
      <c r="D10" s="10"/>
      <c r="E10" s="10"/>
      <c r="F10" s="10"/>
      <c r="G10" s="10"/>
      <c r="H10" s="10"/>
      <c r="I10" s="9"/>
    </row>
    <row r="11" spans="2:16" ht="18" customHeight="1" x14ac:dyDescent="0.35">
      <c r="B11" s="7"/>
      <c r="C11" s="11" t="s">
        <v>0</v>
      </c>
      <c r="D11" s="11"/>
      <c r="E11" s="66" t="s">
        <v>1</v>
      </c>
      <c r="F11" s="66"/>
      <c r="G11" s="12"/>
      <c r="H11" s="12" t="s">
        <v>2</v>
      </c>
      <c r="I11" s="9"/>
    </row>
    <row r="12" spans="2:16" ht="6" customHeight="1" thickBot="1" x14ac:dyDescent="0.4">
      <c r="B12" s="7"/>
      <c r="C12" s="11"/>
      <c r="D12" s="11"/>
      <c r="E12" s="12"/>
      <c r="F12" s="12"/>
      <c r="G12" s="12"/>
      <c r="H12" s="11"/>
      <c r="I12" s="9"/>
    </row>
    <row r="13" spans="2:16" ht="20.100000000000001" customHeight="1" thickBot="1" x14ac:dyDescent="0.4">
      <c r="B13" s="7"/>
      <c r="C13" s="76" t="s">
        <v>14</v>
      </c>
      <c r="D13" s="76"/>
      <c r="E13" s="76"/>
      <c r="F13" s="76"/>
      <c r="G13" s="13"/>
      <c r="H13" s="58" t="str">
        <f>+IF(C8="A. Sviluppo dell’Impresa Artigiana",+Servizio!B9,+IF(C8="B. Valorizzazione dell’Artigianato Artistico e Tradizionale",+Servizio!B11,"N.D."))</f>
        <v>N.D.</v>
      </c>
      <c r="I13" s="9"/>
    </row>
    <row r="14" spans="2:16" ht="6" customHeight="1" thickBot="1" x14ac:dyDescent="0.4">
      <c r="B14" s="7"/>
      <c r="C14" s="14"/>
      <c r="D14" s="14"/>
      <c r="E14" s="11"/>
      <c r="F14" s="11"/>
      <c r="G14" s="11"/>
      <c r="H14" s="11"/>
      <c r="I14" s="9"/>
    </row>
    <row r="15" spans="2:16" ht="20.100000000000001" customHeight="1" thickBot="1" x14ac:dyDescent="0.4">
      <c r="B15" s="7"/>
      <c r="C15" s="20" t="s">
        <v>15</v>
      </c>
      <c r="D15" s="20"/>
      <c r="E15" s="60" t="s">
        <v>16</v>
      </c>
      <c r="F15" s="59" t="s">
        <v>6</v>
      </c>
      <c r="G15" s="16"/>
      <c r="H15" s="17"/>
      <c r="I15" s="9"/>
      <c r="L15" s="19"/>
      <c r="M15" s="18"/>
      <c r="P15" s="18"/>
    </row>
    <row r="16" spans="2:16" ht="6" customHeight="1" x14ac:dyDescent="0.35">
      <c r="B16" s="7"/>
      <c r="C16" s="21"/>
      <c r="D16" s="21"/>
      <c r="E16" s="16"/>
      <c r="F16" s="16"/>
      <c r="G16" s="16"/>
      <c r="H16" s="17"/>
      <c r="I16" s="9"/>
      <c r="P16" s="22"/>
    </row>
    <row r="17" spans="2:17" ht="48" customHeight="1" x14ac:dyDescent="0.35">
      <c r="B17" s="7"/>
      <c r="C17" s="65" t="s">
        <v>35</v>
      </c>
      <c r="D17" s="65"/>
      <c r="E17" s="65"/>
      <c r="F17" s="65"/>
      <c r="G17" s="65"/>
      <c r="H17" s="65"/>
      <c r="I17" s="9"/>
      <c r="P17" s="22"/>
    </row>
    <row r="18" spans="2:17" ht="45" customHeight="1" x14ac:dyDescent="0.35">
      <c r="B18" s="7"/>
      <c r="C18" s="65" t="s">
        <v>34</v>
      </c>
      <c r="D18" s="65"/>
      <c r="E18" s="65"/>
      <c r="F18" s="65"/>
      <c r="G18" s="65"/>
      <c r="H18" s="65"/>
      <c r="I18" s="9"/>
      <c r="P18" s="19"/>
      <c r="Q18" s="18"/>
    </row>
    <row r="19" spans="2:17" ht="6" customHeight="1" thickBot="1" x14ac:dyDescent="0.4">
      <c r="B19" s="7"/>
      <c r="C19" s="61"/>
      <c r="D19" s="61"/>
      <c r="E19" s="61"/>
      <c r="F19" s="61"/>
      <c r="G19" s="61"/>
      <c r="H19" s="61"/>
      <c r="I19" s="9"/>
    </row>
    <row r="20" spans="2:17" ht="6" customHeight="1" thickBot="1" x14ac:dyDescent="0.4">
      <c r="B20" s="7"/>
      <c r="C20" s="23"/>
      <c r="D20" s="23"/>
      <c r="E20" s="23"/>
      <c r="F20" s="23"/>
      <c r="G20" s="23"/>
      <c r="H20" s="24"/>
      <c r="I20" s="9"/>
    </row>
    <row r="21" spans="2:17" ht="20.100000000000001" customHeight="1" thickBot="1" x14ac:dyDescent="0.4">
      <c r="B21" s="7"/>
      <c r="C21" s="11" t="s">
        <v>17</v>
      </c>
      <c r="D21" s="11"/>
      <c r="E21" s="25"/>
      <c r="F21" s="25"/>
      <c r="G21" s="26"/>
      <c r="H21" s="57">
        <f>+IF(E23&gt;=Servizio!C13,0,+IF(E23&lt;=Servizio!C15,25,(-E23+Servizio!C13)/365))</f>
        <v>0</v>
      </c>
      <c r="I21" s="9"/>
    </row>
    <row r="22" spans="2:17" ht="6" customHeight="1" thickBot="1" x14ac:dyDescent="0.4">
      <c r="B22" s="7"/>
      <c r="C22" s="20"/>
      <c r="D22" s="20"/>
      <c r="E22" s="27"/>
      <c r="F22" s="27"/>
      <c r="G22" s="17"/>
      <c r="H22" s="17"/>
      <c r="I22" s="9"/>
    </row>
    <row r="23" spans="2:17" ht="20.100000000000001" customHeight="1" thickBot="1" x14ac:dyDescent="0.4">
      <c r="B23" s="7"/>
      <c r="C23" s="42" t="s">
        <v>41</v>
      </c>
      <c r="D23" s="15"/>
      <c r="E23" s="67" t="s">
        <v>38</v>
      </c>
      <c r="F23" s="68"/>
      <c r="G23" s="16"/>
      <c r="H23" s="17"/>
      <c r="I23" s="9"/>
      <c r="K23" s="19"/>
    </row>
    <row r="24" spans="2:17" ht="6" customHeight="1" x14ac:dyDescent="0.35">
      <c r="B24" s="7"/>
      <c r="C24" s="28"/>
      <c r="D24" s="28"/>
      <c r="E24" s="17"/>
      <c r="F24" s="17"/>
      <c r="G24" s="16"/>
      <c r="H24" s="17"/>
      <c r="I24" s="9"/>
    </row>
    <row r="25" spans="2:17" ht="15" customHeight="1" x14ac:dyDescent="0.35">
      <c r="B25" s="7"/>
      <c r="C25" s="28"/>
      <c r="D25" s="28"/>
      <c r="E25" s="17"/>
      <c r="F25" s="17"/>
      <c r="G25" s="16"/>
      <c r="H25" s="17"/>
      <c r="I25" s="9"/>
      <c r="K25" s="19"/>
    </row>
    <row r="26" spans="2:17" ht="44.4" customHeight="1" x14ac:dyDescent="0.35">
      <c r="B26" s="7"/>
      <c r="C26" s="65" t="s">
        <v>40</v>
      </c>
      <c r="D26" s="65"/>
      <c r="E26" s="65"/>
      <c r="F26" s="65"/>
      <c r="G26" s="65"/>
      <c r="H26" s="65"/>
      <c r="I26" s="9"/>
    </row>
    <row r="27" spans="2:17" ht="6" customHeight="1" thickBot="1" x14ac:dyDescent="0.4">
      <c r="B27" s="7"/>
      <c r="C27" s="61"/>
      <c r="D27" s="61"/>
      <c r="E27" s="61"/>
      <c r="F27" s="61"/>
      <c r="G27" s="61"/>
      <c r="H27" s="61"/>
      <c r="I27" s="9"/>
    </row>
    <row r="28" spans="2:17" ht="6" customHeight="1" thickBot="1" x14ac:dyDescent="0.4">
      <c r="B28" s="7"/>
      <c r="C28" s="23"/>
      <c r="D28" s="23"/>
      <c r="E28" s="23"/>
      <c r="F28" s="23"/>
      <c r="G28" s="23"/>
      <c r="H28" s="24"/>
      <c r="I28" s="9"/>
    </row>
    <row r="29" spans="2:17" ht="20.100000000000001" customHeight="1" thickBot="1" x14ac:dyDescent="0.4">
      <c r="B29" s="7"/>
      <c r="C29" s="11" t="s">
        <v>27</v>
      </c>
      <c r="D29" s="11"/>
      <c r="E29" s="79">
        <v>0</v>
      </c>
      <c r="F29" s="80"/>
      <c r="G29" s="8"/>
      <c r="H29" s="57">
        <f>+IF(E29&gt;=5,15,+E29*3)</f>
        <v>0</v>
      </c>
      <c r="I29" s="9"/>
    </row>
    <row r="30" spans="2:17" s="30" customFormat="1" ht="6" customHeight="1" x14ac:dyDescent="0.3">
      <c r="B30" s="29"/>
      <c r="C30" s="78"/>
      <c r="D30" s="78"/>
      <c r="E30" s="78"/>
      <c r="F30" s="78"/>
      <c r="G30" s="78"/>
      <c r="H30" s="78"/>
      <c r="I30" s="31"/>
    </row>
    <row r="31" spans="2:17" s="30" customFormat="1" ht="48.6" customHeight="1" x14ac:dyDescent="0.3">
      <c r="B31" s="29"/>
      <c r="C31" s="65" t="s">
        <v>31</v>
      </c>
      <c r="D31" s="65"/>
      <c r="E31" s="65"/>
      <c r="F31" s="65"/>
      <c r="G31" s="65"/>
      <c r="H31" s="65"/>
      <c r="I31" s="31"/>
    </row>
    <row r="32" spans="2:17" s="30" customFormat="1" ht="26.1" customHeight="1" x14ac:dyDescent="0.3">
      <c r="B32" s="29"/>
      <c r="C32" s="65" t="s">
        <v>42</v>
      </c>
      <c r="D32" s="65"/>
      <c r="E32" s="65"/>
      <c r="F32" s="65"/>
      <c r="G32" s="65"/>
      <c r="H32" s="65"/>
      <c r="I32" s="31"/>
    </row>
    <row r="33" spans="2:9" s="30" customFormat="1" ht="6" customHeight="1" thickBot="1" x14ac:dyDescent="0.35">
      <c r="B33" s="29"/>
      <c r="C33" s="61"/>
      <c r="D33" s="61"/>
      <c r="E33" s="61"/>
      <c r="F33" s="61"/>
      <c r="G33" s="61"/>
      <c r="H33" s="61"/>
      <c r="I33" s="31"/>
    </row>
    <row r="34" spans="2:9" ht="6" customHeight="1" thickBot="1" x14ac:dyDescent="0.4">
      <c r="B34" s="7"/>
      <c r="C34" s="23"/>
      <c r="D34" s="23"/>
      <c r="E34" s="23"/>
      <c r="F34" s="23"/>
      <c r="G34" s="23"/>
      <c r="H34" s="24"/>
      <c r="I34" s="9"/>
    </row>
    <row r="35" spans="2:9" ht="20.100000000000001" customHeight="1" thickBot="1" x14ac:dyDescent="0.4">
      <c r="B35" s="7"/>
      <c r="C35" s="11" t="s">
        <v>29</v>
      </c>
      <c r="D35" s="11"/>
      <c r="E35" s="73" t="s">
        <v>3</v>
      </c>
      <c r="F35" s="74"/>
      <c r="G35" s="52"/>
      <c r="H35" s="55">
        <f>+IF(E35="SI",15,0)</f>
        <v>0</v>
      </c>
      <c r="I35" s="9"/>
    </row>
    <row r="36" spans="2:9" ht="18" customHeight="1" x14ac:dyDescent="0.35">
      <c r="B36" s="7"/>
      <c r="C36" s="11" t="s">
        <v>30</v>
      </c>
      <c r="D36" s="11"/>
      <c r="E36" s="47"/>
      <c r="F36" s="47"/>
      <c r="G36" s="32"/>
      <c r="H36" s="46"/>
      <c r="I36" s="9"/>
    </row>
    <row r="37" spans="2:9" ht="6" customHeight="1" x14ac:dyDescent="0.35">
      <c r="B37" s="7"/>
      <c r="C37" s="16"/>
      <c r="D37" s="16"/>
      <c r="E37" s="16"/>
      <c r="F37" s="16"/>
      <c r="G37" s="16"/>
      <c r="H37" s="17"/>
      <c r="I37" s="9"/>
    </row>
    <row r="38" spans="2:9" s="48" customFormat="1" ht="45" customHeight="1" x14ac:dyDescent="0.35">
      <c r="B38" s="49"/>
      <c r="C38" s="75" t="s">
        <v>33</v>
      </c>
      <c r="D38" s="75"/>
      <c r="E38" s="75"/>
      <c r="F38" s="75"/>
      <c r="G38" s="75"/>
      <c r="H38" s="75"/>
      <c r="I38" s="50"/>
    </row>
    <row r="39" spans="2:9" s="33" customFormat="1" ht="15" customHeight="1" x14ac:dyDescent="0.35">
      <c r="B39" s="34"/>
      <c r="C39" s="75" t="s">
        <v>43</v>
      </c>
      <c r="D39" s="75"/>
      <c r="E39" s="75"/>
      <c r="F39" s="75"/>
      <c r="G39" s="75"/>
      <c r="H39" s="75"/>
      <c r="I39" s="35"/>
    </row>
    <row r="40" spans="2:9" ht="6" customHeight="1" thickBot="1" x14ac:dyDescent="0.4">
      <c r="B40" s="7"/>
      <c r="C40" s="61"/>
      <c r="D40" s="61"/>
      <c r="E40" s="61"/>
      <c r="F40" s="61"/>
      <c r="G40" s="61"/>
      <c r="H40" s="61"/>
      <c r="I40" s="9"/>
    </row>
    <row r="41" spans="2:9" ht="6" customHeight="1" thickBot="1" x14ac:dyDescent="0.4">
      <c r="B41" s="7"/>
      <c r="C41" s="16"/>
      <c r="D41" s="16"/>
      <c r="E41" s="16"/>
      <c r="F41" s="16"/>
      <c r="G41" s="16"/>
      <c r="H41" s="17"/>
      <c r="I41" s="9"/>
    </row>
    <row r="42" spans="2:9" ht="20.100000000000001" customHeight="1" thickBot="1" x14ac:dyDescent="0.4">
      <c r="B42" s="7"/>
      <c r="C42" s="11" t="s">
        <v>44</v>
      </c>
      <c r="D42" s="11"/>
      <c r="E42" s="73" t="s">
        <v>3</v>
      </c>
      <c r="F42" s="74"/>
      <c r="G42" s="52"/>
      <c r="H42" s="56">
        <f>+IF(E42="SI",10,0)</f>
        <v>0</v>
      </c>
      <c r="I42" s="9"/>
    </row>
    <row r="43" spans="2:9" ht="6" customHeight="1" x14ac:dyDescent="0.35">
      <c r="B43" s="7"/>
      <c r="C43" s="16"/>
      <c r="D43" s="16"/>
      <c r="E43" s="16"/>
      <c r="F43" s="16"/>
      <c r="G43" s="16"/>
      <c r="H43" s="17"/>
      <c r="I43" s="9"/>
    </row>
    <row r="44" spans="2:9" s="33" customFormat="1" ht="50.1" customHeight="1" x14ac:dyDescent="0.35">
      <c r="B44" s="34"/>
      <c r="C44" s="75" t="s">
        <v>32</v>
      </c>
      <c r="D44" s="75"/>
      <c r="E44" s="75"/>
      <c r="F44" s="75"/>
      <c r="G44" s="75"/>
      <c r="H44" s="75"/>
      <c r="I44" s="35"/>
    </row>
    <row r="45" spans="2:9" ht="6" customHeight="1" thickBot="1" x14ac:dyDescent="0.4">
      <c r="B45" s="7"/>
      <c r="C45" s="61"/>
      <c r="D45" s="61"/>
      <c r="E45" s="61"/>
      <c r="F45" s="61"/>
      <c r="G45" s="61"/>
      <c r="H45" s="61"/>
      <c r="I45" s="9"/>
    </row>
    <row r="46" spans="2:9" ht="6" customHeight="1" thickBot="1" x14ac:dyDescent="0.4">
      <c r="B46" s="7"/>
      <c r="C46" s="23"/>
      <c r="D46" s="23"/>
      <c r="E46" s="23"/>
      <c r="F46" s="23"/>
      <c r="G46" s="23"/>
      <c r="H46" s="24"/>
      <c r="I46" s="9"/>
    </row>
    <row r="47" spans="2:9" ht="20.100000000000001" customHeight="1" thickBot="1" x14ac:dyDescent="0.4">
      <c r="B47" s="7"/>
      <c r="C47" s="11" t="s">
        <v>45</v>
      </c>
      <c r="D47" s="11"/>
      <c r="E47" s="73" t="s">
        <v>3</v>
      </c>
      <c r="F47" s="74"/>
      <c r="G47" s="52"/>
      <c r="H47" s="55">
        <f>+IF(E47="SI",5,0)</f>
        <v>0</v>
      </c>
      <c r="I47" s="9"/>
    </row>
    <row r="48" spans="2:9" ht="6" customHeight="1" x14ac:dyDescent="0.35">
      <c r="B48" s="7"/>
      <c r="C48" s="16"/>
      <c r="D48" s="16"/>
      <c r="E48" s="16"/>
      <c r="F48" s="16"/>
      <c r="G48" s="16"/>
      <c r="H48" s="17"/>
      <c r="I48" s="9"/>
    </row>
    <row r="49" spans="2:9" s="33" customFormat="1" ht="45" customHeight="1" x14ac:dyDescent="0.35">
      <c r="B49" s="34"/>
      <c r="C49" s="75" t="s">
        <v>46</v>
      </c>
      <c r="D49" s="75"/>
      <c r="E49" s="75"/>
      <c r="F49" s="75"/>
      <c r="G49" s="75"/>
      <c r="H49" s="75"/>
      <c r="I49" s="35"/>
    </row>
    <row r="50" spans="2:9" ht="6" customHeight="1" thickBot="1" x14ac:dyDescent="0.4">
      <c r="B50" s="7"/>
      <c r="C50" s="61"/>
      <c r="D50" s="61"/>
      <c r="E50" s="61"/>
      <c r="F50" s="61"/>
      <c r="G50" s="61"/>
      <c r="H50" s="61"/>
      <c r="I50" s="9"/>
    </row>
    <row r="51" spans="2:9" ht="6" customHeight="1" thickBot="1" x14ac:dyDescent="0.4">
      <c r="B51" s="7"/>
      <c r="C51" s="23"/>
      <c r="D51" s="23"/>
      <c r="E51" s="23"/>
      <c r="F51" s="23"/>
      <c r="G51" s="23"/>
      <c r="H51" s="24"/>
      <c r="I51" s="9"/>
    </row>
    <row r="52" spans="2:9" ht="20.100000000000001" customHeight="1" thickBot="1" x14ac:dyDescent="0.4">
      <c r="B52" s="7"/>
      <c r="C52" s="11" t="s">
        <v>36</v>
      </c>
      <c r="D52" s="11"/>
      <c r="E52" s="73" t="s">
        <v>3</v>
      </c>
      <c r="F52" s="74"/>
      <c r="G52" s="52"/>
      <c r="H52" s="53">
        <f>+IF(C8="B. Valorizzazione dell’Artigianato Artistico e Tradizionale",+IF(E52="SI",10,0),0)</f>
        <v>0</v>
      </c>
      <c r="I52" s="9"/>
    </row>
    <row r="53" spans="2:9" ht="42" customHeight="1" x14ac:dyDescent="0.35">
      <c r="B53" s="7"/>
      <c r="C53" s="77" t="s">
        <v>37</v>
      </c>
      <c r="D53" s="77"/>
      <c r="E53" s="77"/>
      <c r="F53" s="77"/>
      <c r="G53" s="77"/>
      <c r="H53" s="77"/>
      <c r="I53" s="9"/>
    </row>
    <row r="54" spans="2:9" ht="6" customHeight="1" x14ac:dyDescent="0.35">
      <c r="B54" s="7"/>
      <c r="C54" s="16"/>
      <c r="D54" s="16"/>
      <c r="E54" s="16"/>
      <c r="F54" s="16"/>
      <c r="G54" s="16"/>
      <c r="H54" s="16"/>
      <c r="I54" s="9"/>
    </row>
    <row r="55" spans="2:9" s="33" customFormat="1" ht="47.1" customHeight="1" x14ac:dyDescent="0.35">
      <c r="B55" s="34"/>
      <c r="C55" s="75" t="s">
        <v>39</v>
      </c>
      <c r="D55" s="75"/>
      <c r="E55" s="75"/>
      <c r="F55" s="75"/>
      <c r="G55" s="75"/>
      <c r="H55" s="75"/>
      <c r="I55" s="35"/>
    </row>
    <row r="56" spans="2:9" ht="6" customHeight="1" thickBot="1" x14ac:dyDescent="0.4">
      <c r="B56" s="7"/>
      <c r="C56" s="61"/>
      <c r="D56" s="61"/>
      <c r="E56" s="61"/>
      <c r="F56" s="61"/>
      <c r="G56" s="61"/>
      <c r="H56" s="61"/>
      <c r="I56" s="9"/>
    </row>
    <row r="57" spans="2:9" ht="6" customHeight="1" thickBot="1" x14ac:dyDescent="0.4">
      <c r="B57" s="7"/>
      <c r="C57" s="23"/>
      <c r="D57" s="23"/>
      <c r="E57" s="23"/>
      <c r="F57" s="23"/>
      <c r="G57" s="23"/>
      <c r="H57" s="24"/>
      <c r="I57" s="9"/>
    </row>
    <row r="58" spans="2:9" ht="20.100000000000001" customHeight="1" thickBot="1" x14ac:dyDescent="0.4">
      <c r="B58" s="7"/>
      <c r="C58" s="36" t="s">
        <v>4</v>
      </c>
      <c r="D58" s="36"/>
      <c r="E58" s="26"/>
      <c r="F58" s="26"/>
      <c r="G58" s="37"/>
      <c r="H58" s="54">
        <f>+IF(H13="N.D.",0,+H13+H21+H29+H35+H42+H47+H52)</f>
        <v>0</v>
      </c>
      <c r="I58" s="9"/>
    </row>
    <row r="59" spans="2:9" ht="6" customHeight="1" thickBot="1" x14ac:dyDescent="0.4">
      <c r="B59" s="38"/>
      <c r="C59" s="39"/>
      <c r="D59" s="39"/>
      <c r="E59" s="39"/>
      <c r="F59" s="39"/>
      <c r="G59" s="39"/>
      <c r="H59" s="39"/>
      <c r="I59" s="40"/>
    </row>
    <row r="60" spans="2:9" ht="9" customHeight="1" x14ac:dyDescent="0.35"/>
  </sheetData>
  <sheetProtection algorithmName="SHA-512" hashValue="TzYz3OgmnU3gIrTWZVm7qNcratD2+71osXyYSr9ohMEWk2YCFLMQACjGXe/zh5cLulY26T9uOmUytZCcqwKCNQ==" saltValue="pX21288TDCRhjr0hXd9fvw==" spinCount="100000" sheet="1" objects="1" scenarios="1"/>
  <mergeCells count="30">
    <mergeCell ref="C32:H32"/>
    <mergeCell ref="C31:H31"/>
    <mergeCell ref="E35:F35"/>
    <mergeCell ref="C19:H19"/>
    <mergeCell ref="C33:H33"/>
    <mergeCell ref="C30:H30"/>
    <mergeCell ref="E29:F29"/>
    <mergeCell ref="C56:H56"/>
    <mergeCell ref="C49:H49"/>
    <mergeCell ref="E47:F47"/>
    <mergeCell ref="E52:F52"/>
    <mergeCell ref="C50:H50"/>
    <mergeCell ref="C53:H53"/>
    <mergeCell ref="C55:H55"/>
    <mergeCell ref="C45:H45"/>
    <mergeCell ref="C3:H3"/>
    <mergeCell ref="C18:H18"/>
    <mergeCell ref="E11:F11"/>
    <mergeCell ref="E23:F23"/>
    <mergeCell ref="C26:H26"/>
    <mergeCell ref="C27:H27"/>
    <mergeCell ref="C4:H4"/>
    <mergeCell ref="C8:H8"/>
    <mergeCell ref="E42:F42"/>
    <mergeCell ref="C44:H44"/>
    <mergeCell ref="C40:H40"/>
    <mergeCell ref="C39:H39"/>
    <mergeCell ref="C38:H38"/>
    <mergeCell ref="C17:H17"/>
    <mergeCell ref="C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Width="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2ED0E-1B41-40CB-962E-6E5F3567C629}">
          <x14:formula1>
            <xm:f>Servizio!$B$4:$B$6</xm:f>
          </x14:formula1>
          <xm:sqref>C8:H8</xm:sqref>
        </x14:dataValidation>
        <x14:dataValidation type="list" allowBlank="1" showInputMessage="1" showErrorMessage="1" xr:uid="{00000000-0002-0000-0000-000005000000}">
          <x14:formula1>
            <xm:f>Servizio!#REF!</xm:f>
          </x14:formula1>
          <xm:sqref>E58:F58</xm:sqref>
        </x14:dataValidation>
        <x14:dataValidation type="list" allowBlank="1" showInputMessage="1" showErrorMessage="1" xr:uid="{22A0FAE9-2E4B-4421-BEBB-40BD858726E5}">
          <x14:formula1>
            <xm:f>Servizio!$A$4:$A$5</xm:f>
          </x14:formula1>
          <xm:sqref>E35:F35 E42:F42 E47:F47 E52:F52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C10" sqref="C10"/>
    </sheetView>
  </sheetViews>
  <sheetFormatPr defaultColWidth="12.109375" defaultRowHeight="13.2" x14ac:dyDescent="0.3"/>
  <cols>
    <col min="1" max="1" width="7" style="1" customWidth="1"/>
    <col min="2" max="2" width="46.109375" style="1" customWidth="1"/>
    <col min="3" max="3" width="35.109375" style="1" customWidth="1"/>
    <col min="4" max="16384" width="12.109375" style="1"/>
  </cols>
  <sheetData>
    <row r="1" spans="1:3" s="43" customFormat="1" x14ac:dyDescent="0.3">
      <c r="A1" s="43" t="s">
        <v>28</v>
      </c>
      <c r="B1" s="43" t="s">
        <v>11</v>
      </c>
      <c r="C1" s="43" t="s">
        <v>19</v>
      </c>
    </row>
    <row r="2" spans="1:3" s="43" customFormat="1" x14ac:dyDescent="0.3"/>
    <row r="3" spans="1:3" ht="14.4" customHeight="1" x14ac:dyDescent="0.3">
      <c r="A3" s="81" t="s">
        <v>18</v>
      </c>
      <c r="B3" s="81"/>
      <c r="C3" s="81"/>
    </row>
    <row r="4" spans="1:3" x14ac:dyDescent="0.3">
      <c r="A4" s="2" t="s">
        <v>3</v>
      </c>
      <c r="B4" s="1" t="s">
        <v>10</v>
      </c>
    </row>
    <row r="5" spans="1:3" x14ac:dyDescent="0.3">
      <c r="A5" s="2" t="s">
        <v>5</v>
      </c>
      <c r="B5" s="41" t="s">
        <v>13</v>
      </c>
      <c r="C5" s="41"/>
    </row>
    <row r="6" spans="1:3" x14ac:dyDescent="0.3">
      <c r="B6" s="1" t="s">
        <v>9</v>
      </c>
    </row>
    <row r="7" spans="1:3" s="43" customFormat="1" ht="14.4" customHeight="1" x14ac:dyDescent="0.3">
      <c r="A7" s="81" t="s">
        <v>21</v>
      </c>
      <c r="B7" s="81"/>
      <c r="C7" s="81"/>
    </row>
    <row r="8" spans="1:3" x14ac:dyDescent="0.3">
      <c r="B8" s="41" t="s">
        <v>20</v>
      </c>
      <c r="C8" s="1" t="s">
        <v>24</v>
      </c>
    </row>
    <row r="9" spans="1:3" x14ac:dyDescent="0.3">
      <c r="B9" s="1">
        <f>+IF(Griglia!E15&gt;=60,0,+IF(Griglia!E15&lt;=30,30,-Griglia!E15+60))</f>
        <v>0</v>
      </c>
      <c r="C9" s="44">
        <v>45673</v>
      </c>
    </row>
    <row r="10" spans="1:3" ht="26.4" x14ac:dyDescent="0.3">
      <c r="B10" s="41" t="s">
        <v>22</v>
      </c>
      <c r="C10" s="1" t="s">
        <v>23</v>
      </c>
    </row>
    <row r="11" spans="1:3" x14ac:dyDescent="0.3">
      <c r="B11" s="1">
        <f>+IF(Griglia!E15&gt;=80,0,+IF(Griglia!E15&lt;=60,20,-Griglia!E15+80))</f>
        <v>0</v>
      </c>
      <c r="C11" s="45">
        <f>+C9</f>
        <v>45673</v>
      </c>
    </row>
    <row r="12" spans="1:3" x14ac:dyDescent="0.3">
      <c r="C12" s="1" t="s">
        <v>25</v>
      </c>
    </row>
    <row r="13" spans="1:3" x14ac:dyDescent="0.3">
      <c r="C13" s="45">
        <f>+C11-365*5</f>
        <v>43848</v>
      </c>
    </row>
    <row r="14" spans="1:3" x14ac:dyDescent="0.3">
      <c r="C14" s="1" t="s">
        <v>26</v>
      </c>
    </row>
    <row r="15" spans="1:3" x14ac:dyDescent="0.3">
      <c r="C15" s="45">
        <f>+C11-30*365</f>
        <v>34723</v>
      </c>
    </row>
  </sheetData>
  <mergeCells count="2">
    <mergeCell ref="A7:C7"/>
    <mergeCell ref="A3:C3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D1C5C3E57A0E4BA9626AEE6E2CC522" ma:contentTypeVersion="11" ma:contentTypeDescription="Creare un nuovo documento." ma:contentTypeScope="" ma:versionID="14a32aff9f65a8b03fafd450154b943f">
  <xsd:schema xmlns:xsd="http://www.w3.org/2001/XMLSchema" xmlns:xs="http://www.w3.org/2001/XMLSchema" xmlns:p="http://schemas.microsoft.com/office/2006/metadata/properties" xmlns:ns3="23f71d2d-652f-42b4-adc9-c9a2a045690b" xmlns:ns4="cfcbc594-5675-4d21-ab93-4e7dfbb3476c" targetNamespace="http://schemas.microsoft.com/office/2006/metadata/properties" ma:root="true" ma:fieldsID="3dbaf2971e707dd7c77c4e4d1e6e65fb" ns3:_="" ns4:_="">
    <xsd:import namespace="23f71d2d-652f-42b4-adc9-c9a2a045690b"/>
    <xsd:import namespace="cfcbc594-5675-4d21-ab93-4e7dfbb347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71d2d-652f-42b4-adc9-c9a2a0456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bc594-5675-4d21-ab93-4e7dfbb347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1D953-33A4-467E-9C17-AE9DC8077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47E8C-20E1-4447-9C92-C92E528A7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71d2d-652f-42b4-adc9-c9a2a045690b"/>
    <ds:schemaRef ds:uri="cfcbc594-5675-4d21-ab93-4e7dfbb34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DC0D7-1B31-4ABF-8EC6-169616DE8D21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fcbc594-5675-4d21-ab93-4e7dfbb3476c"/>
    <ds:schemaRef ds:uri="23f71d2d-652f-42b4-adc9-c9a2a04569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</vt:lpstr>
      <vt:lpstr>Servizio</vt:lpstr>
      <vt:lpstr>Griglia!Area_stampa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Edoardo Pontecorvo</cp:lastModifiedBy>
  <cp:lastPrinted>2025-01-10T12:12:31Z</cp:lastPrinted>
  <dcterms:created xsi:type="dcterms:W3CDTF">2022-02-11T12:34:50Z</dcterms:created>
  <dcterms:modified xsi:type="dcterms:W3CDTF">2025-02-24T09:40:41Z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0x010100E0D1C5C3E57A0E4BA9626AEE6E2CC522</vt:lpwstr>
  </property>
</Properties>
</file>